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gz43324\Desktop\April\1 Procurement Workgroup Item82\2023\Meeting 5\Meeting Materials\"/>
    </mc:Choice>
  </mc:AlternateContent>
  <xr:revisionPtr revIDLastSave="0" documentId="8_{134AF2DE-B2B3-44A4-9595-4FA2CA994C6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$2M or more" sheetId="1" r:id="rId1"/>
    <sheet name="$5M or more" sheetId="7" r:id="rId2"/>
    <sheet name="Chart1" sheetId="2" r:id="rId3"/>
    <sheet name="Chart2" sheetId="3" r:id="rId4"/>
    <sheet name="Chart3" sheetId="4" r:id="rId5"/>
    <sheet name="Chart4" sheetId="5" r:id="rId6"/>
  </sheets>
  <definedNames>
    <definedName name="_xlnm._FilterDatabase" localSheetId="0" hidden="1">'$2M or more'!$B$1:$J$273</definedName>
    <definedName name="_xlnm._FilterDatabase" localSheetId="1" hidden="1">'$5M or more'!$B$1:$J$96</definedName>
    <definedName name="actual" localSheetId="1">'$5M or more'!$F$2:$F$123</definedName>
    <definedName name="actual">'$2M or more'!$F$2:$F$301</definedName>
    <definedName name="budget" localSheetId="1">'$5M or more'!$E$2:$E$123</definedName>
    <definedName name="budget">'$2M or more'!$E$2:$E$301</definedName>
    <definedName name="method" localSheetId="1">'$5M or more'!$D$2:$D$123</definedName>
    <definedName name="method">'$2M or more'!$D$2:$D$301</definedName>
    <definedName name="_xlnm.Print_Titles" localSheetId="0">'$2M or more'!$1:$1</definedName>
    <definedName name="_xlnm.Print_Titles" localSheetId="1">'$5M or more'!$1:$1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2" i="7" l="1"/>
  <c r="F151" i="7"/>
  <c r="F150" i="7"/>
  <c r="E149" i="7"/>
  <c r="F145" i="7"/>
  <c r="F144" i="7"/>
  <c r="F143" i="7"/>
  <c r="E142" i="7"/>
  <c r="E137" i="7"/>
  <c r="E136" i="7"/>
  <c r="E135" i="7"/>
  <c r="E134" i="7"/>
  <c r="F130" i="7"/>
  <c r="E130" i="7"/>
  <c r="F129" i="7"/>
  <c r="E129" i="7"/>
  <c r="G136" i="7" s="1"/>
  <c r="F128" i="7"/>
  <c r="E128" i="7"/>
  <c r="F127" i="7"/>
  <c r="F131" i="7" s="1"/>
  <c r="E127" i="7"/>
  <c r="F123" i="7"/>
  <c r="E123" i="7"/>
  <c r="F302" i="1"/>
  <c r="E302" i="1"/>
  <c r="F331" i="1"/>
  <c r="F330" i="1"/>
  <c r="F329" i="1"/>
  <c r="E328" i="1"/>
  <c r="F324" i="1"/>
  <c r="F323" i="1"/>
  <c r="F322" i="1"/>
  <c r="E321" i="1"/>
  <c r="E316" i="1"/>
  <c r="E315" i="1"/>
  <c r="E314" i="1"/>
  <c r="E313" i="1"/>
  <c r="F309" i="1"/>
  <c r="E309" i="1"/>
  <c r="F308" i="1"/>
  <c r="E308" i="1"/>
  <c r="F307" i="1"/>
  <c r="E307" i="1"/>
  <c r="F306" i="1"/>
  <c r="E306" i="1"/>
  <c r="G137" i="7" l="1"/>
  <c r="E138" i="7"/>
  <c r="F136" i="7" s="1"/>
  <c r="G129" i="7"/>
  <c r="I129" i="7" s="1"/>
  <c r="G130" i="7"/>
  <c r="I130" i="7" s="1"/>
  <c r="E131" i="7"/>
  <c r="H128" i="7" s="1"/>
  <c r="G128" i="7"/>
  <c r="I128" i="7" s="1"/>
  <c r="G135" i="7"/>
  <c r="F135" i="7"/>
  <c r="F134" i="7"/>
  <c r="G134" i="7"/>
  <c r="G127" i="7"/>
  <c r="I127" i="7" s="1"/>
  <c r="G314" i="1"/>
  <c r="G316" i="1"/>
  <c r="G313" i="1"/>
  <c r="G309" i="1"/>
  <c r="I309" i="1" s="1"/>
  <c r="G308" i="1"/>
  <c r="I308" i="1" s="1"/>
  <c r="G315" i="1"/>
  <c r="G307" i="1"/>
  <c r="I307" i="1" s="1"/>
  <c r="G306" i="1"/>
  <c r="I306" i="1" s="1"/>
  <c r="E310" i="1"/>
  <c r="H308" i="1" s="1"/>
  <c r="F310" i="1"/>
  <c r="E317" i="1"/>
  <c r="F314" i="1" s="1"/>
  <c r="F137" i="7" l="1"/>
  <c r="H130" i="7"/>
  <c r="G131" i="7"/>
  <c r="H127" i="7"/>
  <c r="H129" i="7"/>
  <c r="H306" i="1"/>
  <c r="G310" i="1"/>
  <c r="H309" i="1"/>
  <c r="H307" i="1"/>
  <c r="F316" i="1"/>
  <c r="F313" i="1"/>
  <c r="F315" i="1"/>
</calcChain>
</file>

<file path=xl/sharedStrings.xml><?xml version="1.0" encoding="utf-8"?>
<sst xmlns="http://schemas.openxmlformats.org/spreadsheetml/2006/main" count="1654" uniqueCount="543">
  <si>
    <t>Design-Bid-Build</t>
  </si>
  <si>
    <t>None</t>
  </si>
  <si>
    <t>Agency Name</t>
  </si>
  <si>
    <t>Project</t>
  </si>
  <si>
    <t>Construction Method</t>
  </si>
  <si>
    <t>Budget</t>
  </si>
  <si>
    <t>Actual</t>
  </si>
  <si>
    <t>Comments</t>
  </si>
  <si>
    <r>
      <rPr>
        <sz val="10"/>
        <color rgb="FF212121"/>
        <rFont val="Arial"/>
        <family val="2"/>
      </rPr>
      <t>Alexandria City Public Schools</t>
    </r>
  </si>
  <si>
    <r>
      <rPr>
        <sz val="10"/>
        <color rgb="FF212121"/>
        <rFont val="Arial"/>
        <family val="2"/>
      </rPr>
      <t>Design-Bid-Build</t>
    </r>
  </si>
  <si>
    <r>
      <rPr>
        <sz val="10"/>
        <color rgb="FF212121"/>
        <rFont val="Arial"/>
        <family val="2"/>
      </rPr>
      <t>Arlington County Government</t>
    </r>
  </si>
  <si>
    <r>
      <rPr>
        <sz val="10"/>
        <color rgb="FF212121"/>
        <rFont val="Arial"/>
        <family val="2"/>
      </rPr>
      <t>N/A</t>
    </r>
  </si>
  <si>
    <r>
      <rPr>
        <sz val="10"/>
        <color rgb="FF212121"/>
        <rFont val="Arial"/>
        <family val="2"/>
      </rPr>
      <t>Blue Ridge Resource Authority</t>
    </r>
  </si>
  <si>
    <r>
      <rPr>
        <sz val="10"/>
        <color rgb="FF212121"/>
        <rFont val="Arial"/>
        <family val="2"/>
      </rPr>
      <t>Phase 1 Closure</t>
    </r>
  </si>
  <si>
    <r>
      <rPr>
        <sz val="10"/>
        <color rgb="FF212121"/>
        <rFont val="Arial"/>
        <family val="2"/>
      </rPr>
      <t>None</t>
    </r>
  </si>
  <si>
    <r>
      <rPr>
        <sz val="10"/>
        <color rgb="FF212121"/>
        <rFont val="Arial"/>
        <family val="2"/>
      </rPr>
      <t>This project was started and then stopped due to issues with the contractor chosen to perform the work. The amount paid out to this contractor totaled
$744,258, which included a settlement of
$416,213. Initial engineering costs were estimated to be
$128,916. It was then rebid and another contractor was chosen to complete the project. The actual construction costs reported are for the rebid only ! That figure does not include first bid costs.</t>
    </r>
  </si>
  <si>
    <r>
      <rPr>
        <sz val="10"/>
        <color rgb="FF212121"/>
        <rFont val="Arial"/>
        <family val="2"/>
      </rPr>
      <t>Bristol Virginia Utilities Authority</t>
    </r>
  </si>
  <si>
    <r>
      <rPr>
        <sz val="10"/>
        <color rgb="FF212121"/>
        <rFont val="Arial"/>
        <family val="2"/>
      </rPr>
      <t>Basin Area 1107 Sewer Replacement Phase 1</t>
    </r>
  </si>
  <si>
    <r>
      <rPr>
        <sz val="10"/>
        <color rgb="FF212121"/>
        <rFont val="Arial"/>
        <family val="2"/>
      </rPr>
      <t>Capital Region Airport Commission</t>
    </r>
  </si>
  <si>
    <r>
      <rPr>
        <sz val="10"/>
        <color rgb="FF212121"/>
        <rFont val="Arial"/>
        <family val="2"/>
      </rPr>
      <t>Cargo Apron Eastside</t>
    </r>
  </si>
  <si>
    <r>
      <rPr>
        <sz val="10"/>
        <color rgb="FF212121"/>
        <rFont val="Arial"/>
        <family val="2"/>
      </rPr>
      <t>none</t>
    </r>
  </si>
  <si>
    <r>
      <rPr>
        <sz val="10"/>
        <color rgb="FF212121"/>
        <rFont val="Arial"/>
        <family val="2"/>
      </rPr>
      <t>East Side Apron Expansion</t>
    </r>
  </si>
  <si>
    <r>
      <rPr>
        <sz val="10"/>
        <color rgb="FF212121"/>
        <rFont val="Arial"/>
        <family val="2"/>
      </rPr>
      <t>Charlottesville City</t>
    </r>
  </si>
  <si>
    <r>
      <rPr>
        <sz val="10"/>
        <color rgb="FF212121"/>
        <rFont val="Arial"/>
        <family val="2"/>
      </rPr>
      <t>INVITATION FOR BID # CIRCUIT COURTHOUSE RENOVATION &amp; ADDITION/18-26</t>
    </r>
  </si>
  <si>
    <r>
      <rPr>
        <sz val="10"/>
        <color rgb="FF212121"/>
        <rFont val="Arial"/>
        <family val="2"/>
      </rPr>
      <t>Very slow performance of contractor in remedying punchlist items. Plumbing issues which required corrective action. Electrical issues (lighting) which required corrective action.</t>
    </r>
  </si>
  <si>
    <r>
      <rPr>
        <sz val="10"/>
        <color rgb="FF212121"/>
        <rFont val="Arial"/>
        <family val="2"/>
      </rPr>
      <t>Chesapeake Bay Bridge and Tunnel District</t>
    </r>
  </si>
  <si>
    <r>
      <rPr>
        <sz val="10"/>
        <color rgb="FF212121"/>
        <rFont val="Arial"/>
        <family val="2"/>
      </rPr>
      <t>Mill and Repave Trestles, Replace End Dams</t>
    </r>
  </si>
  <si>
    <r>
      <rPr>
        <sz val="10"/>
        <color rgb="FF212121"/>
        <rFont val="Arial"/>
        <family val="2"/>
      </rPr>
      <t>No</t>
    </r>
  </si>
  <si>
    <r>
      <rPr>
        <sz val="10"/>
        <color rgb="FF212121"/>
        <rFont val="Arial"/>
        <family val="2"/>
      </rPr>
      <t>Chesterfield County</t>
    </r>
  </si>
  <si>
    <r>
      <rPr>
        <sz val="10"/>
        <color rgb="FF212121"/>
        <rFont val="Arial"/>
        <family val="2"/>
      </rPr>
      <t>River City Sportsplex Restroom Concessions</t>
    </r>
  </si>
  <si>
    <r>
      <rPr>
        <sz val="10"/>
        <color rgb="FF212121"/>
        <rFont val="Arial"/>
        <family val="2"/>
      </rPr>
      <t>Fire Station #25</t>
    </r>
  </si>
  <si>
    <r>
      <rPr>
        <sz val="10"/>
        <color rgb="FF212121"/>
        <rFont val="Arial"/>
        <family val="2"/>
      </rPr>
      <t>Yes</t>
    </r>
  </si>
  <si>
    <r>
      <rPr>
        <sz val="10"/>
        <color rgb="FF212121"/>
        <rFont val="Arial"/>
        <family val="2"/>
      </rPr>
      <t>Johnson Creek Sewer and Water Line</t>
    </r>
  </si>
  <si>
    <r>
      <rPr>
        <sz val="10"/>
        <color rgb="FF212121"/>
        <rFont val="Arial"/>
        <family val="2"/>
      </rPr>
      <t>Chesterfield County Public Schools</t>
    </r>
  </si>
  <si>
    <r>
      <rPr>
        <sz val="10"/>
        <color rgb="FF212121"/>
        <rFont val="Arial"/>
        <family val="2"/>
      </rPr>
      <t>Manchester Middle School Construction</t>
    </r>
  </si>
  <si>
    <r>
      <rPr>
        <sz val="10"/>
        <color rgb="FF212121"/>
        <rFont val="Arial"/>
        <family val="2"/>
      </rPr>
      <t>Crestwood Elementary School Construction</t>
    </r>
  </si>
  <si>
    <r>
      <rPr>
        <sz val="10"/>
        <color rgb="FF212121"/>
        <rFont val="Arial"/>
        <family val="2"/>
      </rPr>
      <t>Matoaca Elementary School Construction</t>
    </r>
  </si>
  <si>
    <r>
      <rPr>
        <sz val="10"/>
        <color rgb="FF212121"/>
        <rFont val="Arial"/>
        <family val="2"/>
      </rPr>
      <t>Matoaca Middle School Addition</t>
    </r>
  </si>
  <si>
    <r>
      <rPr>
        <sz val="10"/>
        <color rgb="FF212121"/>
        <rFont val="Arial"/>
        <family val="2"/>
      </rPr>
      <t>City of Fairfax</t>
    </r>
  </si>
  <si>
    <r>
      <rPr>
        <sz val="10"/>
        <color rgb="FF212121"/>
        <rFont val="Arial"/>
        <family val="2"/>
      </rPr>
      <t>Chain Bridge Road Sidewalk</t>
    </r>
  </si>
  <si>
    <r>
      <rPr>
        <sz val="10"/>
        <color rgb="FF212121"/>
        <rFont val="Arial"/>
        <family val="2"/>
      </rPr>
      <t>City of Harrisonburg</t>
    </r>
  </si>
  <si>
    <r>
      <rPr>
        <sz val="10"/>
        <color rgb="FF212121"/>
        <rFont val="Arial"/>
        <family val="2"/>
      </rPr>
      <t>Project #256.2B Eastern City Limits to Port Republic Road (City Contract 2019019-PU-B)</t>
    </r>
  </si>
  <si>
    <r>
      <rPr>
        <sz val="10"/>
        <color rgb="FF212121"/>
        <rFont val="Arial"/>
        <family val="2"/>
      </rPr>
      <t>City of Newport News</t>
    </r>
  </si>
  <si>
    <r>
      <rPr>
        <sz val="10"/>
        <color rgb="FF212121"/>
        <rFont val="Arial"/>
        <family val="2"/>
      </rPr>
      <t>Oak Avenue Sanitary Sewer Rehabilitation 23rd Street to 18th St, Section One</t>
    </r>
  </si>
  <si>
    <r>
      <rPr>
        <sz val="10"/>
        <color rgb="FF212121"/>
        <rFont val="Arial"/>
        <family val="2"/>
      </rPr>
      <t>Main Street Drainage Improvements</t>
    </r>
  </si>
  <si>
    <r>
      <rPr>
        <sz val="10"/>
        <color rgb="FF212121"/>
        <rFont val="Arial"/>
        <family val="2"/>
      </rPr>
      <t>Parking Garage, City Center, Phase Four</t>
    </r>
  </si>
  <si>
    <r>
      <rPr>
        <sz val="10"/>
        <color rgb="FF212121"/>
        <rFont val="Arial"/>
        <family val="2"/>
      </rPr>
      <t>City of Staunton</t>
    </r>
  </si>
  <si>
    <r>
      <rPr>
        <sz val="10"/>
        <color rgb="FF212121"/>
        <rFont val="Arial"/>
        <family val="2"/>
      </rPr>
      <t>City of Virginia Beach</t>
    </r>
  </si>
  <si>
    <r>
      <rPr>
        <sz val="10"/>
        <color rgb="FF212121"/>
        <rFont val="Arial"/>
        <family val="2"/>
      </rPr>
      <t>BioPark Phase I</t>
    </r>
  </si>
  <si>
    <r>
      <rPr>
        <sz val="10"/>
        <color rgb="FF212121"/>
        <rFont val="Arial"/>
        <family val="2"/>
      </rPr>
      <t>North Lake Holly Section IIIA</t>
    </r>
  </si>
  <si>
    <r>
      <rPr>
        <sz val="10"/>
        <color rgb="FF212121"/>
        <rFont val="Arial"/>
        <family val="2"/>
      </rPr>
      <t>Sherwood Lakes Drainage Impr.</t>
    </r>
  </si>
  <si>
    <r>
      <rPr>
        <sz val="10"/>
        <color rgb="FF212121"/>
        <rFont val="Arial"/>
        <family val="2"/>
      </rPr>
      <t>South Lake Holly Section IV</t>
    </r>
  </si>
  <si>
    <r>
      <rPr>
        <sz val="10"/>
        <color rgb="FF212121"/>
        <rFont val="Arial"/>
        <family val="2"/>
      </rPr>
      <t>Police 4th Precinct Bldg</t>
    </r>
  </si>
  <si>
    <r>
      <rPr>
        <sz val="10"/>
        <color rgb="FF212121"/>
        <rFont val="Arial"/>
        <family val="2"/>
      </rPr>
      <t>Central Plant Generator Bldg</t>
    </r>
  </si>
  <si>
    <r>
      <rPr>
        <sz val="10"/>
        <color rgb="FF212121"/>
        <rFont val="Arial"/>
        <family val="2"/>
      </rPr>
      <t>Royal Palm Arch Sanitary Sewer Rehab</t>
    </r>
  </si>
  <si>
    <r>
      <rPr>
        <sz val="10"/>
        <color rgb="FF212121"/>
        <rFont val="Arial"/>
        <family val="2"/>
      </rPr>
      <t>City of Williamsburg</t>
    </r>
  </si>
  <si>
    <r>
      <rPr>
        <sz val="10"/>
        <color rgb="FF212121"/>
        <rFont val="Arial"/>
        <family val="2"/>
      </rPr>
      <t>Monticello Ave PPTA</t>
    </r>
  </si>
  <si>
    <r>
      <rPr>
        <sz val="10"/>
        <color rgb="FF212121"/>
        <rFont val="Arial"/>
        <family val="2"/>
      </rPr>
      <t>Design-Build</t>
    </r>
  </si>
  <si>
    <r>
      <rPr>
        <sz val="10"/>
        <color rgb="FF212121"/>
        <rFont val="Arial"/>
        <family val="2"/>
      </rPr>
      <t>Long Completion date was due to material availability, weather along with Covid19 delays.</t>
    </r>
  </si>
  <si>
    <r>
      <rPr>
        <sz val="10"/>
        <color rgb="FF212121"/>
        <rFont val="Arial"/>
        <family val="2"/>
      </rPr>
      <t>City of Winchester</t>
    </r>
  </si>
  <si>
    <r>
      <rPr>
        <sz val="10"/>
        <color rgb="FF212121"/>
        <rFont val="Arial"/>
        <family val="2"/>
      </rPr>
      <t>Handley Library Improvements</t>
    </r>
  </si>
  <si>
    <r>
      <rPr>
        <sz val="10"/>
        <color rgb="FF212121"/>
        <rFont val="Arial"/>
        <family val="2"/>
      </rPr>
      <t>Trails at the Museum of the Shenandoah Valley</t>
    </r>
  </si>
  <si>
    <r>
      <rPr>
        <sz val="10"/>
        <color rgb="FF212121"/>
        <rFont val="Arial"/>
        <family val="2"/>
      </rPr>
      <t>Water Meter Replacements</t>
    </r>
  </si>
  <si>
    <r>
      <rPr>
        <sz val="10"/>
        <color rgb="FF212121"/>
        <rFont val="Arial"/>
        <family val="2"/>
      </rPr>
      <t>Water Storage Tank Replacement</t>
    </r>
  </si>
  <si>
    <r>
      <rPr>
        <sz val="10"/>
        <color rgb="FF212121"/>
        <rFont val="Arial"/>
        <family val="2"/>
      </rPr>
      <t>County of Fairfax</t>
    </r>
  </si>
  <si>
    <r>
      <rPr>
        <sz val="10"/>
        <color rgb="FF212121"/>
        <rFont val="Arial"/>
        <family val="2"/>
      </rPr>
      <t>Scotts Run at Old Meadow Road Park</t>
    </r>
  </si>
  <si>
    <r>
      <rPr>
        <sz val="10"/>
        <color rgb="FF212121"/>
        <rFont val="Arial"/>
        <family val="2"/>
      </rPr>
      <t>NA</t>
    </r>
  </si>
  <si>
    <r>
      <rPr>
        <sz val="10"/>
        <color rgb="FF212121"/>
        <rFont val="Arial"/>
        <family val="2"/>
      </rPr>
      <t>Massey Demo</t>
    </r>
  </si>
  <si>
    <r>
      <rPr>
        <sz val="10"/>
        <color rgb="FF212121"/>
        <rFont val="Arial"/>
        <family val="2"/>
      </rPr>
      <t>Crisis Care</t>
    </r>
  </si>
  <si>
    <r>
      <rPr>
        <sz val="10"/>
        <color rgb="FF212121"/>
        <rFont val="Arial"/>
        <family val="2"/>
      </rPr>
      <t>Woodlawn Fire Station</t>
    </r>
  </si>
  <si>
    <r>
      <rPr>
        <sz val="10"/>
        <color rgb="FF212121"/>
        <rFont val="Arial"/>
        <family val="2"/>
      </rPr>
      <t>Edsall Road Fire Station Temp</t>
    </r>
  </si>
  <si>
    <r>
      <rPr>
        <sz val="10"/>
        <color rgb="FF212121"/>
        <rFont val="Arial"/>
        <family val="2"/>
      </rPr>
      <t>Murraygate Village Apartments</t>
    </r>
  </si>
  <si>
    <r>
      <rPr>
        <sz val="10"/>
        <color rgb="FF212121"/>
        <rFont val="Arial"/>
        <family val="2"/>
      </rPr>
      <t>County of Loudoun</t>
    </r>
  </si>
  <si>
    <r>
      <rPr>
        <sz val="10"/>
        <color rgb="FF212121"/>
        <rFont val="Arial"/>
        <family val="2"/>
      </rPr>
      <t>Construction of the Public Safety Firing Range</t>
    </r>
  </si>
  <si>
    <r>
      <rPr>
        <sz val="10"/>
        <color rgb="FF212121"/>
        <rFont val="Arial"/>
        <family val="2"/>
      </rPr>
      <t>Construction of the Lovettesville Community Center</t>
    </r>
  </si>
  <si>
    <r>
      <rPr>
        <sz val="10"/>
        <color rgb="FF212121"/>
        <rFont val="Arial"/>
        <family val="2"/>
      </rPr>
      <t>Terminated for convenience after phase 1 completed</t>
    </r>
  </si>
  <si>
    <r>
      <rPr>
        <sz val="10"/>
        <color rgb="FF212121"/>
        <rFont val="Arial"/>
        <family val="2"/>
      </rPr>
      <t>Leesburg Fire and Rescue Station 20 Expansion</t>
    </r>
  </si>
  <si>
    <r>
      <rPr>
        <sz val="10"/>
        <color rgb="FF212121"/>
        <rFont val="Arial"/>
        <family val="2"/>
      </rPr>
      <t>Construction of the New Loudoun County Animal Services Facility</t>
    </r>
  </si>
  <si>
    <r>
      <rPr>
        <sz val="10"/>
        <color rgb="FF212121"/>
        <rFont val="Arial"/>
        <family val="2"/>
      </rPr>
      <t>Potomac Green Park Improvement</t>
    </r>
  </si>
  <si>
    <r>
      <rPr>
        <sz val="10"/>
        <color rgb="FF212121"/>
        <rFont val="Arial"/>
        <family val="2"/>
      </rPr>
      <t>NONE</t>
    </r>
  </si>
  <si>
    <r>
      <rPr>
        <sz val="10"/>
        <color rgb="FF212121"/>
        <rFont val="Arial"/>
        <family val="2"/>
      </rPr>
      <t>Construction of the DC United Training Site</t>
    </r>
  </si>
  <si>
    <r>
      <rPr>
        <sz val="10"/>
        <color rgb="FF212121"/>
        <rFont val="Arial"/>
        <family val="2"/>
      </rPr>
      <t>Post Construction Issue with Storm Water Basin which was resolved with Shirley Contracting at no additional cost to the County.</t>
    </r>
  </si>
  <si>
    <r>
      <rPr>
        <sz val="10"/>
        <color rgb="FF212121"/>
        <rFont val="Arial"/>
        <family val="2"/>
      </rPr>
      <t>Construction of the Leachate Pump Station</t>
    </r>
  </si>
  <si>
    <r>
      <rPr>
        <sz val="10"/>
        <color rgb="FF212121"/>
        <rFont val="Arial"/>
        <family val="2"/>
      </rPr>
      <t>Construction of CCD Unit Cell A1 Bottom Liner System for SWMF</t>
    </r>
  </si>
  <si>
    <r>
      <rPr>
        <sz val="10"/>
        <color rgb="FF212121"/>
        <rFont val="Arial"/>
        <family val="2"/>
      </rPr>
      <t>Fairfax County Schools</t>
    </r>
  </si>
  <si>
    <r>
      <rPr>
        <sz val="10"/>
        <color rgb="FF212121"/>
        <rFont val="Arial"/>
        <family val="2"/>
      </rPr>
      <t>McLean High School Modular</t>
    </r>
  </si>
  <si>
    <r>
      <rPr>
        <sz val="10"/>
        <color rgb="FF212121"/>
        <rFont val="Arial"/>
        <family val="2"/>
      </rPr>
      <t>Belle View Elementary School Renovation</t>
    </r>
  </si>
  <si>
    <r>
      <rPr>
        <sz val="10"/>
        <color rgb="FF212121"/>
        <rFont val="Arial"/>
        <family val="2"/>
      </rPr>
      <t>Silverbrook Elementary School Renovation</t>
    </r>
  </si>
  <si>
    <r>
      <rPr>
        <sz val="10"/>
        <color rgb="FF212121"/>
        <rFont val="Arial"/>
        <family val="2"/>
      </rPr>
      <t>Mount Vernon Woods Elementary School Renovation</t>
    </r>
  </si>
  <si>
    <r>
      <rPr>
        <sz val="10"/>
        <color rgb="FF212121"/>
        <rFont val="Arial"/>
        <family val="2"/>
      </rPr>
      <t>Frederick County</t>
    </r>
  </si>
  <si>
    <r>
      <rPr>
        <sz val="10"/>
        <color rgb="FF212121"/>
        <rFont val="Arial"/>
        <family val="2"/>
      </rPr>
      <t>Crossover Blvd</t>
    </r>
  </si>
  <si>
    <r>
      <rPr>
        <sz val="10"/>
        <color rgb="FF212121"/>
        <rFont val="Arial"/>
        <family val="2"/>
      </rPr>
      <t>no issues; completed on time and under budget</t>
    </r>
  </si>
  <si>
    <r>
      <rPr>
        <sz val="10"/>
        <color rgb="FF212121"/>
        <rFont val="Arial"/>
        <family val="2"/>
      </rPr>
      <t>Frederick County Public Schools</t>
    </r>
  </si>
  <si>
    <r>
      <rPr>
        <sz val="10"/>
        <color rgb="FF212121"/>
        <rFont val="Arial"/>
        <family val="2"/>
      </rPr>
      <t>12th Elementary School Construction</t>
    </r>
  </si>
  <si>
    <r>
      <rPr>
        <sz val="10"/>
        <color rgb="FF212121"/>
        <rFont val="Arial"/>
        <family val="2"/>
      </rPr>
      <t>commissioning issues on lighting</t>
    </r>
  </si>
  <si>
    <r>
      <rPr>
        <sz val="10"/>
        <color rgb="FF212121"/>
        <rFont val="Arial"/>
        <family val="2"/>
      </rPr>
      <t>Frederick County Sanitation Authority</t>
    </r>
  </si>
  <si>
    <r>
      <rPr>
        <sz val="10"/>
        <color rgb="FF212121"/>
        <rFont val="Arial"/>
        <family val="2"/>
      </rPr>
      <t>Orchardview Well- Water Expansion</t>
    </r>
  </si>
  <si>
    <r>
      <rPr>
        <sz val="10"/>
        <color rgb="FF212121"/>
        <rFont val="Arial"/>
        <family val="2"/>
      </rPr>
      <t>There are no post project issues</t>
    </r>
  </si>
  <si>
    <r>
      <rPr>
        <sz val="10"/>
        <color rgb="FF212121"/>
        <rFont val="Arial"/>
        <family val="2"/>
      </rPr>
      <t>Galax City Public Schools</t>
    </r>
  </si>
  <si>
    <r>
      <rPr>
        <sz val="10"/>
        <color rgb="FF212121"/>
        <rFont val="Arial"/>
        <family val="2"/>
      </rPr>
      <t>Galax Elementary School Renovation Project</t>
    </r>
  </si>
  <si>
    <r>
      <rPr>
        <sz val="10"/>
        <color rgb="FF212121"/>
        <rFont val="Arial"/>
        <family val="2"/>
      </rPr>
      <t>Hampton Roads Sanitation District</t>
    </r>
  </si>
  <si>
    <r>
      <rPr>
        <sz val="10"/>
        <color rgb="FF212121"/>
        <rFont val="Arial"/>
        <family val="2"/>
      </rPr>
      <t>Pump Station Generator &amp; Stand- By Pump Upgrades</t>
    </r>
  </si>
  <si>
    <r>
      <rPr>
        <sz val="10"/>
        <color rgb="FF212121"/>
        <rFont val="Arial"/>
        <family val="2"/>
      </rPr>
      <t>Pressure Reducing Station Reliability Upgrades</t>
    </r>
  </si>
  <si>
    <r>
      <rPr>
        <sz val="10"/>
        <color rgb="FF212121"/>
        <rFont val="Arial"/>
        <family val="2"/>
      </rPr>
      <t>CM@Risk</t>
    </r>
  </si>
  <si>
    <r>
      <rPr>
        <sz val="10"/>
        <color rgb="FF212121"/>
        <rFont val="Arial"/>
        <family val="2"/>
      </rPr>
      <t>Deep Creek Interceptor Force Main</t>
    </r>
  </si>
  <si>
    <r>
      <rPr>
        <sz val="10"/>
        <color rgb="FF212121"/>
        <rFont val="Arial"/>
        <family val="2"/>
      </rPr>
      <t>Providence Road Offline Storage Facility</t>
    </r>
  </si>
  <si>
    <r>
      <rPr>
        <sz val="10"/>
        <color rgb="FF212121"/>
        <rFont val="Arial"/>
        <family val="2"/>
      </rPr>
      <t>Boat Harbor Treatment Plant Switchgear &amp; Controls</t>
    </r>
  </si>
  <si>
    <r>
      <rPr>
        <sz val="10"/>
        <color rgb="FF212121"/>
        <rFont val="Arial"/>
        <family val="2"/>
      </rPr>
      <t>Mathews Main Vacuum Pump Station Replacement</t>
    </r>
  </si>
  <si>
    <r>
      <rPr>
        <sz val="10"/>
        <color rgb="FF212121"/>
        <rFont val="Arial"/>
        <family val="2"/>
      </rPr>
      <t>Williamsburg Treatment Plant Generator &amp; Switchgear Replacement</t>
    </r>
  </si>
  <si>
    <r>
      <rPr>
        <sz val="10"/>
        <color rgb="FF212121"/>
        <rFont val="Arial"/>
        <family val="2"/>
      </rPr>
      <t>Jefferson Avenue Extension Gravity Improvements</t>
    </r>
  </si>
  <si>
    <r>
      <rPr>
        <sz val="10"/>
        <color rgb="FF212121"/>
        <rFont val="Arial"/>
        <family val="2"/>
      </rPr>
      <t>Extended warranty on certain items.</t>
    </r>
  </si>
  <si>
    <r>
      <rPr>
        <sz val="10"/>
        <color rgb="FF212121"/>
        <rFont val="Arial"/>
        <family val="2"/>
      </rPr>
      <t>Huxley to Middle Ground Blvd IFM</t>
    </r>
  </si>
  <si>
    <r>
      <rPr>
        <sz val="10"/>
        <color rgb="FF212121"/>
        <rFont val="Arial"/>
        <family val="2"/>
      </rPr>
      <t>Warranty repair effort underway on valve.</t>
    </r>
  </si>
  <si>
    <r>
      <rPr>
        <sz val="10"/>
        <color rgb="FF212121"/>
        <rFont val="Arial"/>
        <family val="2"/>
      </rPr>
      <t>Manhole &amp; Siphon Rehab - North Shore System</t>
    </r>
  </si>
  <si>
    <r>
      <rPr>
        <sz val="10"/>
        <color rgb="FF212121"/>
        <rFont val="Arial"/>
        <family val="2"/>
      </rPr>
      <t>Nansemond Treatment Plant Land Stabilization &amp; Improvements</t>
    </r>
  </si>
  <si>
    <r>
      <rPr>
        <sz val="10"/>
        <color rgb="FF212121"/>
        <rFont val="Arial"/>
        <family val="2"/>
      </rPr>
      <t>Warranty item to replace trees still unresolved.</t>
    </r>
  </si>
  <si>
    <r>
      <rPr>
        <sz val="10"/>
        <color rgb="FF212121"/>
        <rFont val="Arial"/>
        <family val="2"/>
      </rPr>
      <t>Hanover County</t>
    </r>
  </si>
  <si>
    <r>
      <rPr>
        <sz val="10"/>
        <color rgb="FF212121"/>
        <rFont val="Arial"/>
        <family val="2"/>
      </rPr>
      <t>Sliding Hill road</t>
    </r>
  </si>
  <si>
    <r>
      <rPr>
        <sz val="10"/>
        <color rgb="FF212121"/>
        <rFont val="Arial"/>
        <family val="2"/>
      </rPr>
      <t>Atlee High School HVAC</t>
    </r>
  </si>
  <si>
    <r>
      <rPr>
        <sz val="10"/>
        <color rgb="FF212121"/>
        <rFont val="Arial"/>
        <family val="2"/>
      </rPr>
      <t>Harrisonburg- Rockingham Regional Sewer Authority</t>
    </r>
  </si>
  <si>
    <r>
      <rPr>
        <sz val="10"/>
        <color rgb="FF212121"/>
        <rFont val="Arial"/>
        <family val="2"/>
      </rPr>
      <t>Blacks Run Interceptor Improvements</t>
    </r>
  </si>
  <si>
    <r>
      <rPr>
        <sz val="10"/>
        <color rgb="FF212121"/>
        <rFont val="Arial"/>
        <family val="2"/>
      </rPr>
      <t>Henrico County Government</t>
    </r>
  </si>
  <si>
    <r>
      <rPr>
        <sz val="10"/>
        <color rgb="FF212121"/>
        <rFont val="Arial"/>
        <family val="2"/>
      </rPr>
      <t>Dorey Park Baseball Field Improvements</t>
    </r>
  </si>
  <si>
    <r>
      <rPr>
        <sz val="10"/>
        <color rgb="FF212121"/>
        <rFont val="Arial"/>
        <family val="2"/>
      </rPr>
      <t>Woodman Road Roundabout</t>
    </r>
  </si>
  <si>
    <r>
      <rPr>
        <sz val="10"/>
        <color rgb="FF212121"/>
        <rFont val="Arial"/>
        <family val="2"/>
      </rPr>
      <t>Montrose Terrace Area Sewer and Water Rehabilitation</t>
    </r>
  </si>
  <si>
    <r>
      <rPr>
        <sz val="10"/>
        <color rgb="FF212121"/>
        <rFont val="Arial"/>
        <family val="2"/>
      </rPr>
      <t>Henry County</t>
    </r>
  </si>
  <si>
    <r>
      <rPr>
        <sz val="10"/>
        <color rgb="FF212121"/>
        <rFont val="Arial"/>
        <family val="2"/>
      </rPr>
      <t>Longwood University</t>
    </r>
  </si>
  <si>
    <r>
      <rPr>
        <sz val="10"/>
        <color rgb="FF212121"/>
        <rFont val="Arial"/>
        <family val="2"/>
      </rPr>
      <t>New Academic Building</t>
    </r>
  </si>
  <si>
    <r>
      <rPr>
        <sz val="10"/>
        <color rgb="FF212121"/>
        <rFont val="Arial"/>
        <family val="2"/>
      </rPr>
      <t>Non</t>
    </r>
  </si>
  <si>
    <r>
      <rPr>
        <sz val="10"/>
        <color rgb="FF212121"/>
        <rFont val="Arial"/>
        <family val="2"/>
      </rPr>
      <t>Loudoun County Public Schools</t>
    </r>
  </si>
  <si>
    <r>
      <rPr>
        <sz val="10"/>
        <color rgb="FF212121"/>
        <rFont val="Arial"/>
        <family val="2"/>
      </rPr>
      <t>Lightridge High Schools (HS-9) new construction</t>
    </r>
  </si>
  <si>
    <r>
      <rPr>
        <sz val="10"/>
        <color rgb="FF212121"/>
        <rFont val="Arial"/>
        <family val="2"/>
      </rPr>
      <t>Tuscarora High School Entry Modification and Renovation (GMP 3 under CMaR contract 19-476)</t>
    </r>
  </si>
  <si>
    <r>
      <rPr>
        <sz val="10"/>
        <color rgb="FF212121"/>
        <rFont val="Arial"/>
        <family val="2"/>
      </rPr>
      <t>Entry Modifications for 24 ES and MS (group 2a and 2B- (GMP 2 under CMaR contract 18-474)</t>
    </r>
  </si>
  <si>
    <r>
      <rPr>
        <sz val="10"/>
        <color rgb="FF212121"/>
        <rFont val="Arial"/>
        <family val="2"/>
      </rPr>
      <t>Nelson County</t>
    </r>
  </si>
  <si>
    <r>
      <rPr>
        <sz val="10"/>
        <color rgb="FF212121"/>
        <rFont val="Arial"/>
        <family val="2"/>
      </rPr>
      <t>Nelson Memorial Library Expansion &amp; Renovation</t>
    </r>
  </si>
  <si>
    <r>
      <rPr>
        <sz val="10"/>
        <color rgb="FF212121"/>
        <rFont val="Arial"/>
        <family val="2"/>
      </rPr>
      <t>NRV Regional Water Authority</t>
    </r>
  </si>
  <si>
    <r>
      <rPr>
        <sz val="10"/>
        <color rgb="FF212121"/>
        <rFont val="Arial"/>
        <family val="2"/>
      </rPr>
      <t>Plum Creek Transmission Main Phase 1 and Phase 2</t>
    </r>
  </si>
  <si>
    <r>
      <rPr>
        <sz val="10"/>
        <color rgb="FF212121"/>
        <rFont val="Arial"/>
        <family val="2"/>
      </rPr>
      <t>Prince William County</t>
    </r>
  </si>
  <si>
    <r>
      <rPr>
        <sz val="10"/>
        <color rgb="FF212121"/>
        <rFont val="Arial"/>
        <family val="2"/>
      </rPr>
      <t>Construction of Fire and Rescue Station 22</t>
    </r>
  </si>
  <si>
    <r>
      <rPr>
        <sz val="10"/>
        <color rgb="FF212121"/>
        <rFont val="Arial"/>
        <family val="2"/>
      </rPr>
      <t>Occupancy December 2020, Project Closeout Completed April 2022</t>
    </r>
  </si>
  <si>
    <r>
      <rPr>
        <sz val="10"/>
        <color rgb="FF212121"/>
        <rFont val="Arial"/>
        <family val="2"/>
      </rPr>
      <t>Prince William County Schools</t>
    </r>
  </si>
  <si>
    <r>
      <rPr>
        <sz val="10"/>
        <color rgb="FF212121"/>
        <rFont val="Arial"/>
        <family val="2"/>
      </rPr>
      <t>Potomac Shores Middle School</t>
    </r>
  </si>
  <si>
    <r>
      <rPr>
        <sz val="10"/>
        <color rgb="FF212121"/>
        <rFont val="Arial"/>
        <family val="2"/>
      </rPr>
      <t>Richmond Metropolitan Transportation Authority</t>
    </r>
  </si>
  <si>
    <r>
      <rPr>
        <sz val="10"/>
        <color rgb="FF212121"/>
        <rFont val="Arial"/>
        <family val="2"/>
      </rPr>
      <t>Miscellaneous Repairs 2020</t>
    </r>
  </si>
  <si>
    <r>
      <rPr>
        <sz val="10"/>
        <color rgb="FF212121"/>
        <rFont val="Arial"/>
        <family val="2"/>
      </rPr>
      <t>Shenandoah County</t>
    </r>
  </si>
  <si>
    <r>
      <rPr>
        <sz val="10"/>
        <color rgb="FF212121"/>
        <rFont val="Arial"/>
        <family val="2"/>
      </rPr>
      <t>Phase IV Landfill Cell</t>
    </r>
  </si>
  <si>
    <r>
      <rPr>
        <sz val="10"/>
        <color rgb="FF212121"/>
        <rFont val="Arial"/>
        <family val="2"/>
      </rPr>
      <t>n/a</t>
    </r>
  </si>
  <si>
    <r>
      <rPr>
        <sz val="10"/>
        <color rgb="FF212121"/>
        <rFont val="Arial"/>
        <family val="2"/>
      </rPr>
      <t>Spotsylvania County</t>
    </r>
  </si>
  <si>
    <r>
      <rPr>
        <sz val="10"/>
        <color rgb="FF212121"/>
        <rFont val="Arial"/>
        <family val="2"/>
      </rPr>
      <t>Animal Shelter Expansion, Renovation</t>
    </r>
  </si>
  <si>
    <r>
      <rPr>
        <sz val="10"/>
        <color rgb="FF212121"/>
        <rFont val="Arial"/>
        <family val="2"/>
      </rPr>
      <t>Stafford County Public Schools</t>
    </r>
  </si>
  <si>
    <r>
      <rPr>
        <sz val="10"/>
        <color rgb="FF212121"/>
        <rFont val="Arial"/>
        <family val="2"/>
      </rPr>
      <t>Energy Performance Contract for Stafford County Public Schools</t>
    </r>
  </si>
  <si>
    <r>
      <rPr>
        <sz val="10"/>
        <color rgb="FF212121"/>
        <rFont val="Arial"/>
        <family val="2"/>
      </rPr>
      <t>University of Mary Washington</t>
    </r>
  </si>
  <si>
    <r>
      <rPr>
        <sz val="10"/>
        <color rgb="FF212121"/>
        <rFont val="Arial"/>
        <family val="2"/>
      </rPr>
      <t>Renovate Residence Halls - Phase II (Virginia Hall)</t>
    </r>
  </si>
  <si>
    <r>
      <rPr>
        <sz val="10"/>
        <color rgb="FF212121"/>
        <rFont val="Arial"/>
        <family val="2"/>
      </rPr>
      <t>University of Virginia</t>
    </r>
  </si>
  <si>
    <r>
      <rPr>
        <sz val="10"/>
        <color rgb="FF212121"/>
        <rFont val="Arial"/>
        <family val="2"/>
      </rPr>
      <t>University Hall (U- Hall) Abatement &amp; Demolition</t>
    </r>
  </si>
  <si>
    <r>
      <rPr>
        <sz val="10"/>
        <color rgb="FF212121"/>
        <rFont val="Arial"/>
        <family val="2"/>
      </rPr>
      <t>The University of Virginia is comprised of (3) three agencies: - A207 Academic
- A209 Medical Center- A246 College at Wise. This is or A207 Academic</t>
    </r>
  </si>
  <si>
    <r>
      <rPr>
        <sz val="10"/>
        <color rgb="FF212121"/>
        <rFont val="Arial"/>
        <family val="2"/>
      </rPr>
      <t>Carr's Hill Renovation</t>
    </r>
  </si>
  <si>
    <r>
      <rPr>
        <sz val="10"/>
        <color rgb="FF212121"/>
        <rFont val="Arial"/>
        <family val="2"/>
      </rPr>
      <t>Athletics Complex Phase 1 Early Site Package</t>
    </r>
  </si>
  <si>
    <r>
      <rPr>
        <sz val="10"/>
        <color rgb="FF212121"/>
        <rFont val="Arial"/>
        <family val="2"/>
      </rPr>
      <t>East Range Stormwater Improvement</t>
    </r>
  </si>
  <si>
    <r>
      <rPr>
        <sz val="10"/>
        <color rgb="FF212121"/>
        <rFont val="Arial"/>
        <family val="2"/>
      </rPr>
      <t>North Chiller Plant Switchgear Replacement</t>
    </r>
  </si>
  <si>
    <r>
      <rPr>
        <sz val="10"/>
        <color rgb="FF212121"/>
        <rFont val="Arial"/>
        <family val="2"/>
      </rPr>
      <t>Memorial to Enslaved Laborers</t>
    </r>
  </si>
  <si>
    <r>
      <rPr>
        <sz val="10"/>
        <color rgb="FF212121"/>
        <rFont val="Arial"/>
        <family val="2"/>
      </rPr>
      <t>New Softball Stadium</t>
    </r>
  </si>
  <si>
    <r>
      <rPr>
        <sz val="10"/>
        <color rgb="FF212121"/>
        <rFont val="Arial"/>
        <family val="2"/>
      </rPr>
      <t>UH Fire Alarm Notification Upgrade PH 1 &amp; Sprinkler Ph 1</t>
    </r>
  </si>
  <si>
    <r>
      <rPr>
        <sz val="10"/>
        <color rgb="FF212121"/>
        <rFont val="Arial"/>
        <family val="2"/>
      </rPr>
      <t>The University of Virginia is comprised of (3) three agencies: - A207 Academic
- A209 Medical Center - A246 College at Wise. This report is for A209 Medical Center</t>
    </r>
  </si>
  <si>
    <r>
      <rPr>
        <sz val="10"/>
        <color rgb="FF212121"/>
        <rFont val="Arial"/>
        <family val="2"/>
      </rPr>
      <t>ECCCC 4th Floor Fit Out</t>
    </r>
  </si>
  <si>
    <r>
      <rPr>
        <sz val="10"/>
        <color rgb="FF212121"/>
        <rFont val="Arial"/>
        <family val="2"/>
      </rPr>
      <t>652 Peter Jefferson Parkway, 2nd Floor Renovation - Breast Care Center</t>
    </r>
  </si>
  <si>
    <r>
      <rPr>
        <sz val="10"/>
        <color rgb="FF212121"/>
        <rFont val="Arial"/>
        <family val="2"/>
      </rPr>
      <t>Southwest Virginia Higher Education Center Service Corridor - Storage Addition Generator Replacement</t>
    </r>
  </si>
  <si>
    <r>
      <rPr>
        <sz val="10"/>
        <color rgb="FF212121"/>
        <rFont val="Arial"/>
        <family val="2"/>
      </rPr>
      <t>The University of Virginia is comprised of (3) three agencies: - A207 Academic
- A209 Medical Center - A246 College at Wise. This report is for A246 College at Wise.</t>
    </r>
  </si>
  <si>
    <r>
      <rPr>
        <sz val="10"/>
        <color rgb="FF212121"/>
        <rFont val="Arial"/>
        <family val="2"/>
      </rPr>
      <t>Virginia Polytechnic Institute and State University</t>
    </r>
  </si>
  <si>
    <r>
      <rPr>
        <sz val="10"/>
        <color rgb="FF212121"/>
        <rFont val="Arial"/>
        <family val="2"/>
      </rPr>
      <t>Student Athlete Performance Center</t>
    </r>
  </si>
  <si>
    <r>
      <rPr>
        <sz val="10"/>
        <color rgb="FF212121"/>
        <rFont val="Arial"/>
        <family val="2"/>
      </rPr>
      <t>Virginia Port Authority</t>
    </r>
  </si>
  <si>
    <r>
      <rPr>
        <sz val="10"/>
        <color rgb="FF212121"/>
        <rFont val="Arial"/>
        <family val="2"/>
      </rPr>
      <t>Dredging IFB - Public Opening</t>
    </r>
  </si>
  <si>
    <r>
      <rPr>
        <sz val="10"/>
        <color rgb="FF212121"/>
        <rFont val="Arial"/>
        <family val="2"/>
      </rPr>
      <t>Sealed Competitive Bidding via an IFB</t>
    </r>
  </si>
  <si>
    <r>
      <rPr>
        <sz val="10"/>
        <color rgb="FF212121"/>
        <rFont val="Arial"/>
        <family val="2"/>
      </rPr>
      <t>Warren County Public Schools</t>
    </r>
  </si>
  <si>
    <r>
      <rPr>
        <sz val="10"/>
        <color rgb="FF212121"/>
        <rFont val="Arial"/>
        <family val="2"/>
      </rPr>
      <t>AS Rhodes Elementary School</t>
    </r>
  </si>
  <si>
    <r>
      <rPr>
        <sz val="10"/>
        <color rgb="FF212121"/>
        <rFont val="Arial"/>
        <family val="2"/>
      </rPr>
      <t>Washington County Service Authority</t>
    </r>
  </si>
  <si>
    <r>
      <rPr>
        <sz val="10"/>
        <color rgb="FF212121"/>
        <rFont val="Arial"/>
        <family val="2"/>
      </rPr>
      <t>Galvanized Waterline Replacement Project Phase 3 Division 1</t>
    </r>
  </si>
  <si>
    <r>
      <rPr>
        <sz val="10"/>
        <color rgb="FF212121"/>
        <rFont val="Arial"/>
        <family val="2"/>
      </rPr>
      <t>Galvanized Waterline Replacement Project Phase 3 Division 2</t>
    </r>
  </si>
  <si>
    <r>
      <rPr>
        <sz val="10"/>
        <color rgb="FF212121"/>
        <rFont val="Arial"/>
        <family val="2"/>
      </rPr>
      <t>Western Virginia Water Authority</t>
    </r>
  </si>
  <si>
    <r>
      <rPr>
        <sz val="10"/>
        <color rgb="FF212121"/>
        <rFont val="Arial"/>
        <family val="2"/>
      </rPr>
      <t>Airport Road to Palm Valley Road SS Replacement</t>
    </r>
  </si>
  <si>
    <r>
      <rPr>
        <sz val="10"/>
        <color rgb="FF212121"/>
        <rFont val="Arial"/>
        <family val="2"/>
      </rPr>
      <t>Crystal Spring Pump Relocation</t>
    </r>
  </si>
  <si>
    <r>
      <rPr>
        <sz val="10"/>
        <color rgb="FF212121"/>
        <rFont val="Arial"/>
        <family val="2"/>
      </rPr>
      <t>-</t>
    </r>
  </si>
  <si>
    <t>Timeline</t>
  </si>
  <si>
    <r>
      <rPr>
        <sz val="10"/>
        <color rgb="FF212121"/>
        <rFont val="Arial"/>
        <family val="2"/>
      </rPr>
      <t>MAIN AND AUX</t>
    </r>
    <r>
      <rPr>
        <sz val="10"/>
        <rFont val="Arial"/>
        <family val="2"/>
      </rPr>
      <t xml:space="preserve"> gym flooring issues to be resolved</t>
    </r>
  </si>
  <si>
    <r>
      <rPr>
        <sz val="10"/>
        <color rgb="FF212121"/>
        <rFont val="Arial"/>
        <family val="2"/>
      </rPr>
      <t>STAUNTON HIGH</t>
    </r>
    <r>
      <rPr>
        <sz val="10"/>
        <rFont val="Arial"/>
        <family val="2"/>
      </rPr>
      <t xml:space="preserve"> School additions and renovations</t>
    </r>
  </si>
  <si>
    <r>
      <rPr>
        <sz val="10"/>
        <color rgb="FF212121"/>
        <rFont val="Arial"/>
        <family val="2"/>
      </rPr>
      <t>Philpott Water</t>
    </r>
    <r>
      <rPr>
        <sz val="10"/>
        <rFont val="Arial"/>
        <family val="2"/>
      </rPr>
      <t xml:space="preserve"> Filtration Plant Upgrade to 6.0 MGD</t>
    </r>
  </si>
  <si>
    <t>One of the raw water pumps and finished water pumps having issues.</t>
  </si>
  <si>
    <r>
      <rPr>
        <sz val="10"/>
        <color rgb="FF212121"/>
        <rFont val="Arial"/>
        <family val="2"/>
      </rPr>
      <t>James Madison</t>
    </r>
    <r>
      <rPr>
        <sz val="10"/>
        <rFont val="Arial"/>
        <family val="2"/>
      </rPr>
      <t xml:space="preserve"> University</t>
    </r>
  </si>
  <si>
    <t>New Construction Convocation Hall</t>
  </si>
  <si>
    <r>
      <rPr>
        <sz val="10"/>
        <color rgb="FF212121"/>
        <rFont val="Arial"/>
        <family val="2"/>
      </rPr>
      <t>Jackson Hall</t>
    </r>
    <r>
      <rPr>
        <sz val="10"/>
        <rFont val="Arial"/>
        <family val="2"/>
      </rPr>
      <t xml:space="preserve"> Renovation</t>
    </r>
  </si>
  <si>
    <t>James Madison University</t>
  </si>
  <si>
    <r>
      <rPr>
        <sz val="10"/>
        <color rgb="FF212121"/>
        <rFont val="Arial"/>
        <family val="2"/>
      </rPr>
      <t>Covid; building</t>
    </r>
    <r>
      <rPr>
        <sz val="10"/>
        <rFont val="Arial"/>
        <family val="2"/>
      </rPr>
      <t xml:space="preserve"> wasn't able to be fully occupied until almost summer of 2021.</t>
    </r>
  </si>
  <si>
    <r>
      <rPr>
        <sz val="10"/>
        <color rgb="FF212121"/>
        <rFont val="Arial"/>
        <family val="2"/>
      </rPr>
      <t>Construct New</t>
    </r>
    <r>
      <rPr>
        <sz val="10"/>
        <rFont val="Arial"/>
        <family val="2"/>
      </rPr>
      <t xml:space="preserve"> College of Business</t>
    </r>
  </si>
  <si>
    <t>Other</t>
  </si>
  <si>
    <t>TOTAL</t>
  </si>
  <si>
    <t>Design-Build</t>
  </si>
  <si>
    <t>CM@Risk</t>
  </si>
  <si>
    <t>Count</t>
  </si>
  <si>
    <t>Percentage</t>
  </si>
  <si>
    <t>Budget by method</t>
  </si>
  <si>
    <t>Actual by method</t>
  </si>
  <si>
    <t>Difference by method</t>
  </si>
  <si>
    <t>% of total</t>
  </si>
  <si>
    <t>Average $ over/under budget</t>
  </si>
  <si>
    <t>Hard bid</t>
  </si>
  <si>
    <t>Alternative</t>
  </si>
  <si>
    <t>Average Project cost</t>
  </si>
  <si>
    <t>Year</t>
  </si>
  <si>
    <t>Department of Military Affairs</t>
  </si>
  <si>
    <r>
      <rPr>
        <sz val="10"/>
        <color rgb="FF212121"/>
        <rFont val="Arial"/>
        <family val="2"/>
      </rPr>
      <t>DSCR State</t>
    </r>
    <r>
      <rPr>
        <sz val="10"/>
        <rFont val="Arial"/>
        <family val="2"/>
      </rPr>
      <t xml:space="preserve"> Headquarters Administrative Conversion Restoration/Repair</t>
    </r>
  </si>
  <si>
    <r>
      <rPr>
        <sz val="10"/>
        <color rgb="FF212121"/>
        <rFont val="Arial"/>
        <family val="2"/>
      </rPr>
      <t>Improvements:</t>
    </r>
    <r>
      <rPr>
        <sz val="10"/>
        <rFont val="Arial"/>
        <family val="2"/>
      </rPr>
      <t>Convert Gymnasium into a Competition Women's Volleyball Facility</t>
    </r>
  </si>
  <si>
    <t>Old Dominion University</t>
  </si>
  <si>
    <r>
      <rPr>
        <sz val="10"/>
        <color rgb="FF212121"/>
        <rFont val="Arial"/>
        <family val="2"/>
      </rPr>
      <t>Albemarle County</t>
    </r>
  </si>
  <si>
    <r>
      <rPr>
        <sz val="10"/>
        <color rgb="FF212121"/>
        <rFont val="Arial"/>
        <family val="2"/>
      </rPr>
      <t>Hollymead Dam Spillway Improvement</t>
    </r>
  </si>
  <si>
    <r>
      <rPr>
        <sz val="10"/>
        <color rgb="FF212121"/>
        <rFont val="Arial"/>
        <family val="2"/>
      </rPr>
      <t>Washington Boulevard Bike Trail Phase II</t>
    </r>
  </si>
  <si>
    <r>
      <rPr>
        <sz val="10"/>
        <color rgb="FF212121"/>
        <rFont val="Arial"/>
        <family val="2"/>
      </rPr>
      <t>Head Start Project</t>
    </r>
  </si>
  <si>
    <r>
      <rPr>
        <sz val="10"/>
        <color rgb="FF212121"/>
        <rFont val="Arial"/>
        <family val="2"/>
      </rPr>
      <t>Neighborhood Conservation Streetscape Infrastructure Projects (N554, N551, N527)</t>
    </r>
  </si>
  <si>
    <r>
      <rPr>
        <sz val="10"/>
        <color rgb="FF212121"/>
        <rFont val="Arial"/>
        <family val="2"/>
      </rPr>
      <t>Arlington Public Schools</t>
    </r>
  </si>
  <si>
    <r>
      <rPr>
        <sz val="10"/>
        <color rgb="FF212121"/>
        <rFont val="Arial"/>
        <family val="2"/>
      </rPr>
      <t>Randolph Elementary School HVAC
Improvement Project</t>
    </r>
  </si>
  <si>
    <r>
      <rPr>
        <sz val="10"/>
        <color rgb="FF212121"/>
        <rFont val="Arial"/>
        <family val="2"/>
      </rPr>
      <t>Gunston Middle School HVAC Improvement Project</t>
    </r>
  </si>
  <si>
    <r>
      <rPr>
        <sz val="10"/>
        <color rgb="FF212121"/>
        <rFont val="Arial"/>
        <family val="2"/>
      </rPr>
      <t>EMMET-IVY WATER MAIN REPLACEMENT</t>
    </r>
  </si>
  <si>
    <r>
      <rPr>
        <sz val="10"/>
        <color rgb="FF212121"/>
        <rFont val="Arial"/>
        <family val="2"/>
      </rPr>
      <t>Procurement Method for line item 1 was an IFB.</t>
    </r>
  </si>
  <si>
    <r>
      <rPr>
        <sz val="10"/>
        <color rgb="FF212121"/>
        <rFont val="Arial"/>
        <family val="2"/>
      </rPr>
      <t>Robious Road Widening – Powhatan County Line to Robious Forest Way</t>
    </r>
  </si>
  <si>
    <r>
      <rPr>
        <sz val="10"/>
        <color rgb="FF212121"/>
        <rFont val="Arial"/>
        <family val="2"/>
      </rPr>
      <t>Construction, Falling Creek Middle School Improvements</t>
    </r>
  </si>
  <si>
    <r>
      <rPr>
        <sz val="10"/>
        <color rgb="FF212121"/>
        <rFont val="Arial"/>
        <family val="2"/>
      </rPr>
      <t>City of Chesapeake</t>
    </r>
  </si>
  <si>
    <r>
      <rPr>
        <sz val="10"/>
        <color rgb="FF212121"/>
        <rFont val="Arial"/>
        <family val="2"/>
      </rPr>
      <t>Centerville Rehabilitation</t>
    </r>
  </si>
  <si>
    <r>
      <rPr>
        <sz val="10"/>
        <color rgb="FF212121"/>
        <rFont val="Arial"/>
        <family val="2"/>
      </rPr>
      <t>City of Colonial Heights</t>
    </r>
  </si>
  <si>
    <r>
      <rPr>
        <sz val="10"/>
        <color rgb="FF212121"/>
        <rFont val="Arial"/>
        <family val="2"/>
      </rPr>
      <t>Dupuy Avenue Street Improvements</t>
    </r>
  </si>
  <si>
    <r>
      <rPr>
        <sz val="10"/>
        <color rgb="FF212121"/>
        <rFont val="Arial"/>
        <family val="2"/>
      </rPr>
      <t>I-81 Exit 245 NB
Off-Ramp Realignment (City Contract 2020006- PW-B)</t>
    </r>
  </si>
  <si>
    <r>
      <rPr>
        <sz val="10"/>
        <color rgb="FF212121"/>
        <rFont val="Arial"/>
        <family val="2"/>
      </rPr>
      <t>Procurement Method: ITB (2020006-PW-B)
Projected Timeline: Completed by 9/18/2020 (9
Months) Actual Completion Time: Completed on 9/18/2020 (9
Months), Final Payment Made 9/30/2020</t>
    </r>
  </si>
  <si>
    <r>
      <rPr>
        <sz val="10"/>
        <color rgb="FF212121"/>
        <rFont val="Arial"/>
        <family val="2"/>
      </rPr>
      <t>City of Lynchburg</t>
    </r>
  </si>
  <si>
    <r>
      <rPr>
        <sz val="10"/>
        <color rgb="FF212121"/>
        <rFont val="Arial"/>
        <family val="2"/>
      </rPr>
      <t>Indian Hill Road Bridge over Ivy Creek</t>
    </r>
  </si>
  <si>
    <r>
      <rPr>
        <sz val="10"/>
        <color rgb="FF212121"/>
        <rFont val="Arial"/>
        <family val="2"/>
      </rPr>
      <t>SCOT Center PPEA</t>
    </r>
  </si>
  <si>
    <r>
      <rPr>
        <sz val="10"/>
        <color rgb="FF212121"/>
        <rFont val="Arial"/>
        <family val="2"/>
      </rPr>
      <t>Project indicated as Other were issued as Invitation for Bids.</t>
    </r>
  </si>
  <si>
    <r>
      <rPr>
        <sz val="10"/>
        <color rgb="FF212121"/>
        <rFont val="Arial"/>
        <family val="2"/>
      </rPr>
      <t>Residential Roadway Resurfacing</t>
    </r>
  </si>
  <si>
    <r>
      <rPr>
        <sz val="10"/>
        <color rgb="FF212121"/>
        <rFont val="Arial"/>
        <family val="2"/>
      </rPr>
      <t>Huntington Avenue Bridge</t>
    </r>
  </si>
  <si>
    <r>
      <rPr>
        <sz val="10"/>
        <color rgb="FF212121"/>
        <rFont val="Arial"/>
        <family val="2"/>
      </rPr>
      <t>Lee Hall Water Reclamation</t>
    </r>
  </si>
  <si>
    <r>
      <rPr>
        <sz val="10"/>
        <color rgb="FF212121"/>
        <rFont val="Arial"/>
        <family val="2"/>
      </rPr>
      <t>City of Norfolk</t>
    </r>
  </si>
  <si>
    <r>
      <rPr>
        <sz val="10"/>
        <color rgb="FF212121"/>
        <rFont val="Arial"/>
        <family val="2"/>
      </rPr>
      <t>Wards Corner Pump Station No. 150 Water &amp; Sewer Improvements, Phase V</t>
    </r>
  </si>
  <si>
    <r>
      <rPr>
        <sz val="10"/>
        <color rgb="FF212121"/>
        <rFont val="Arial"/>
        <family val="2"/>
      </rPr>
      <t>Pump Station No. 17 Service Area Water &amp; Sewer Replacement 10</t>
    </r>
  </si>
  <si>
    <r>
      <rPr>
        <sz val="10"/>
        <color rgb="FF212121"/>
        <rFont val="Arial"/>
        <family val="2"/>
      </rPr>
      <t>Pump Station No. 23, Phase 7 Water &amp; Sewer Replacement</t>
    </r>
  </si>
  <si>
    <r>
      <rPr>
        <sz val="10"/>
        <color rgb="FF212121"/>
        <rFont val="Arial"/>
        <family val="2"/>
      </rPr>
      <t>East Ocean View Pump Station No. 88 Water &amp; Sewer Improvements, Phase V</t>
    </r>
  </si>
  <si>
    <r>
      <rPr>
        <sz val="10"/>
        <color rgb="FF212121"/>
        <rFont val="Arial"/>
        <family val="2"/>
      </rPr>
      <t>Central Plant Generator Building</t>
    </r>
  </si>
  <si>
    <r>
      <rPr>
        <sz val="10"/>
        <color rgb="FF212121"/>
        <rFont val="Arial"/>
        <family val="2"/>
      </rPr>
      <t>Project closeout issues</t>
    </r>
  </si>
  <si>
    <r>
      <rPr>
        <sz val="10"/>
        <color rgb="FF212121"/>
        <rFont val="Arial"/>
        <family val="2"/>
      </rPr>
      <t>Indian River Road &amp; Kempsville Road Intersection Improvements</t>
    </r>
  </si>
  <si>
    <r>
      <rPr>
        <sz val="10"/>
        <color rgb="FF212121"/>
        <rFont val="Arial"/>
        <family val="2"/>
      </rPr>
      <t>South Lake Holly Watershed Improvements</t>
    </r>
  </si>
  <si>
    <r>
      <rPr>
        <sz val="10"/>
        <color rgb="FF212121"/>
        <rFont val="Arial"/>
        <family val="2"/>
      </rPr>
      <t>Virginia Beach Sports Center</t>
    </r>
  </si>
  <si>
    <r>
      <rPr>
        <sz val="10"/>
        <color rgb="FF212121"/>
        <rFont val="Arial"/>
        <family val="2"/>
      </rPr>
      <t>Covid-related - signal poles delay, weather condition delay</t>
    </r>
  </si>
  <si>
    <r>
      <rPr>
        <sz val="10"/>
        <color rgb="FF212121"/>
        <rFont val="Arial"/>
        <family val="2"/>
      </rPr>
      <t>Bailey's Shelter &amp; Supportive Housing</t>
    </r>
  </si>
  <si>
    <r>
      <rPr>
        <sz val="10"/>
        <color rgb="FF212121"/>
        <rFont val="Arial"/>
        <family val="2"/>
      </rPr>
      <t>DVS Facilities Upgrades West Ox Facility</t>
    </r>
  </si>
  <si>
    <r>
      <rPr>
        <sz val="10"/>
        <color rgb="FF212121"/>
        <rFont val="Arial"/>
        <family val="2"/>
      </rPr>
      <t>Reston Temporary Fire Station</t>
    </r>
  </si>
  <si>
    <r>
      <rPr>
        <sz val="10"/>
        <color rgb="FF212121"/>
        <rFont val="Arial"/>
        <family val="2"/>
      </rPr>
      <t>Reston Community Center Aquatics Facility</t>
    </r>
  </si>
  <si>
    <r>
      <rPr>
        <sz val="10"/>
        <color rgb="FF212121"/>
        <rFont val="Arial"/>
        <family val="2"/>
      </rPr>
      <t>Court Rooms, Phase II A&amp;B</t>
    </r>
  </si>
  <si>
    <r>
      <rPr>
        <sz val="10"/>
        <color rgb="FF212121"/>
        <rFont val="Arial"/>
        <family val="2"/>
      </rPr>
      <t>Hayfield Road Pipe Conveyance System</t>
    </r>
  </si>
  <si>
    <r>
      <rPr>
        <sz val="10"/>
        <color rgb="FF212121"/>
        <rFont val="Arial"/>
        <family val="2"/>
      </rPr>
      <t>Hunting Creek @ Fairchild</t>
    </r>
  </si>
  <si>
    <r>
      <rPr>
        <sz val="10"/>
        <color rgb="FF212121"/>
        <rFont val="Arial"/>
        <family val="2"/>
      </rPr>
      <t>Old Courthouse Spring Branch Valley Park</t>
    </r>
  </si>
  <si>
    <r>
      <rPr>
        <sz val="10"/>
        <color rgb="FF212121"/>
        <rFont val="Arial"/>
        <family val="2"/>
      </rPr>
      <t>Solids Processing Rehabilitation, Phase II</t>
    </r>
  </si>
  <si>
    <r>
      <rPr>
        <sz val="10"/>
        <color rgb="FF212121"/>
        <rFont val="Arial"/>
        <family val="2"/>
      </rPr>
      <t>Interior Construction of 742 Miller Drive</t>
    </r>
  </si>
  <si>
    <r>
      <rPr>
        <sz val="10"/>
        <color rgb="FF212121"/>
        <rFont val="Arial"/>
        <family val="2"/>
      </rPr>
      <t>751 Miller Drive Interior Buildout</t>
    </r>
  </si>
  <si>
    <r>
      <rPr>
        <sz val="10"/>
        <color rgb="FF212121"/>
        <rFont val="Arial"/>
        <family val="2"/>
      </rPr>
      <t>County of York</t>
    </r>
  </si>
  <si>
    <r>
      <rPr>
        <sz val="10"/>
        <color rgb="FF212121"/>
        <rFont val="Arial"/>
        <family val="2"/>
      </rPr>
      <t>CONSTRUCTION OF FIRE STATION #1 (GRAFTON AREA)</t>
    </r>
  </si>
  <si>
    <r>
      <rPr>
        <sz val="10"/>
        <color rgb="FF212121"/>
        <rFont val="Arial"/>
        <family val="2"/>
      </rPr>
      <t>Department of Military Affairs</t>
    </r>
  </si>
  <si>
    <r>
      <rPr>
        <sz val="10"/>
        <color rgb="FF212121"/>
        <rFont val="Arial"/>
        <family val="2"/>
      </rPr>
      <t>Renovate &amp; Convert DSCR - Warehouse</t>
    </r>
  </si>
  <si>
    <r>
      <rPr>
        <sz val="10"/>
        <color rgb="FF212121"/>
        <rFont val="Arial"/>
        <family val="2"/>
      </rPr>
      <t>Decorative signage delivery delays after substantial completion</t>
    </r>
  </si>
  <si>
    <r>
      <rPr>
        <sz val="10"/>
        <color rgb="FF212121"/>
        <rFont val="Arial"/>
        <family val="2"/>
      </rPr>
      <t>Training Aids Support Center - Fort Pickett</t>
    </r>
  </si>
  <si>
    <r>
      <rPr>
        <sz val="10"/>
        <color rgb="FF212121"/>
        <rFont val="Arial"/>
        <family val="2"/>
      </rPr>
      <t>Geothermal system will not maintain pressure</t>
    </r>
  </si>
  <si>
    <r>
      <rPr>
        <sz val="10"/>
        <color rgb="FF212121"/>
        <rFont val="Arial"/>
        <family val="2"/>
      </rPr>
      <t>Greene County Public Schools</t>
    </r>
  </si>
  <si>
    <r>
      <rPr>
        <sz val="10"/>
        <color rgb="FF212121"/>
        <rFont val="Arial"/>
        <family val="2"/>
      </rPr>
      <t>L618GCPS -
DEB_CCP_William Monroe Middle and High School Rennovation</t>
    </r>
  </si>
  <si>
    <r>
      <rPr>
        <sz val="10"/>
        <color rgb="FF212121"/>
        <rFont val="Arial"/>
        <family val="2"/>
      </rPr>
      <t>Slope issues on the loading dock at the Middle School.
Repaired by contractor. Drain line issues at the MS causing back up in cafeteria and restrooms. Had to pull up a section of terrazzo and slab to repair.</t>
    </r>
  </si>
  <si>
    <r>
      <rPr>
        <sz val="10"/>
        <color rgb="FF212121"/>
        <rFont val="Arial"/>
        <family val="2"/>
      </rPr>
      <t>Greensville County</t>
    </r>
  </si>
  <si>
    <r>
      <rPr>
        <sz val="10"/>
        <color rgb="FF212121"/>
        <rFont val="Arial"/>
        <family val="2"/>
      </rPr>
      <t>Otterdam Road Phase II</t>
    </r>
  </si>
  <si>
    <r>
      <rPr>
        <sz val="10"/>
        <color rgb="FF212121"/>
        <rFont val="Arial"/>
        <family val="2"/>
      </rPr>
      <t>Meredith Branch Force Main</t>
    </r>
  </si>
  <si>
    <r>
      <rPr>
        <sz val="10"/>
        <color rgb="FF212121"/>
        <rFont val="Arial"/>
        <family val="2"/>
      </rPr>
      <t>Late completion</t>
    </r>
  </si>
  <si>
    <r>
      <rPr>
        <sz val="10"/>
        <color rgb="FF212121"/>
        <rFont val="Arial"/>
        <family val="2"/>
      </rPr>
      <t>Chamberlayne Farms and Chamberlayne Hills Area Sanitary Sewer Rehabilitation (SH- 53)</t>
    </r>
  </si>
  <si>
    <r>
      <rPr>
        <sz val="10"/>
        <color rgb="FF212121"/>
        <rFont val="Arial"/>
        <family val="2"/>
      </rPr>
      <t>Enterprise Parkway &amp; Broad Street Area (SH-15 Part 1, Phase 1) Sewer Rehabilitation</t>
    </r>
  </si>
  <si>
    <r>
      <rPr>
        <sz val="10"/>
        <color rgb="FF212121"/>
        <rFont val="Arial"/>
        <family val="2"/>
      </rPr>
      <t>High School Athletic Field Improvements - Phase 3 (Deep Run, Glen Allen, and Godwin High Schools)</t>
    </r>
  </si>
  <si>
    <r>
      <rPr>
        <sz val="10"/>
        <color rgb="FF212121"/>
        <rFont val="Arial"/>
        <family val="2"/>
      </rPr>
      <t>Henrico County Police Annex Building</t>
    </r>
  </si>
  <si>
    <r>
      <rPr>
        <sz val="10"/>
        <color rgb="FF212121"/>
        <rFont val="Arial"/>
        <family val="2"/>
      </rPr>
      <t>Security Vestibule and Associated Renovations</t>
    </r>
  </si>
  <si>
    <r>
      <rPr>
        <sz val="10"/>
        <color rgb="FF212121"/>
        <rFont val="Arial"/>
        <family val="2"/>
      </rPr>
      <t>Punchlist and scope completion after occupancy - contractor compliance with contract in regards to proper documentation - COVID
pandemic</t>
    </r>
  </si>
  <si>
    <r>
      <rPr>
        <sz val="10"/>
        <color rgb="FF212121"/>
        <rFont val="Arial"/>
        <family val="2"/>
      </rPr>
      <t>Old Dominion University</t>
    </r>
  </si>
  <si>
    <r>
      <rPr>
        <sz val="10"/>
        <color rgb="FF212121"/>
        <rFont val="Arial"/>
        <family val="2"/>
      </rPr>
      <t>New Construction - Campus Dining Improvements - Webb University Center</t>
    </r>
  </si>
  <si>
    <r>
      <rPr>
        <sz val="10"/>
        <color rgb="FF212121"/>
        <rFont val="Arial"/>
        <family val="2"/>
      </rPr>
      <t>The 670 calendar days cover the 1-Year Warranty Period.</t>
    </r>
  </si>
  <si>
    <r>
      <rPr>
        <sz val="10"/>
        <color rgb="FF212121"/>
        <rFont val="Arial"/>
        <family val="2"/>
      </rPr>
      <t>Prince Edward County</t>
    </r>
  </si>
  <si>
    <r>
      <rPr>
        <sz val="10"/>
        <color rgb="FF212121"/>
        <rFont val="Arial"/>
        <family val="2"/>
      </rPr>
      <t>STEPS Center - Renovation</t>
    </r>
  </si>
  <si>
    <r>
      <rPr>
        <sz val="10"/>
        <color rgb="FF212121"/>
        <rFont val="Arial"/>
        <family val="2"/>
      </rPr>
      <t>DSS Building - Construction</t>
    </r>
  </si>
  <si>
    <r>
      <rPr>
        <sz val="10"/>
        <color rgb="FF212121"/>
        <rFont val="Arial"/>
        <family val="2"/>
      </rPr>
      <t>Courthouse - Renovation</t>
    </r>
  </si>
  <si>
    <r>
      <rPr>
        <sz val="10"/>
        <color rgb="FF212121"/>
        <rFont val="Arial"/>
        <family val="2"/>
      </rPr>
      <t>Radford University</t>
    </r>
  </si>
  <si>
    <r>
      <rPr>
        <sz val="10"/>
        <color rgb="FF212121"/>
        <rFont val="Arial"/>
        <family val="2"/>
      </rPr>
      <t>Renovate Curie and Reed Halls</t>
    </r>
  </si>
  <si>
    <r>
      <rPr>
        <sz val="10"/>
        <color rgb="FF212121"/>
        <rFont val="Arial"/>
        <family val="2"/>
      </rPr>
      <t>Roanoke City Government</t>
    </r>
  </si>
  <si>
    <r>
      <rPr>
        <sz val="10"/>
        <color rgb="FF212121"/>
        <rFont val="Arial"/>
        <family val="2"/>
      </rPr>
      <t>E911 VA 811
Facility</t>
    </r>
  </si>
  <si>
    <r>
      <rPr>
        <sz val="10"/>
        <color rgb="FF212121"/>
        <rFont val="Arial"/>
        <family val="2"/>
      </rPr>
      <t>Other</t>
    </r>
  </si>
  <si>
    <r>
      <rPr>
        <sz val="10"/>
        <color rgb="FF212121"/>
        <rFont val="Arial"/>
        <family val="2"/>
      </rPr>
      <t>None provided</t>
    </r>
  </si>
  <si>
    <r>
      <rPr>
        <sz val="10"/>
        <color rgb="FF212121"/>
        <rFont val="Arial"/>
        <family val="2"/>
      </rPr>
      <t>Fire Station 7 Memorial</t>
    </r>
  </si>
  <si>
    <r>
      <rPr>
        <sz val="10"/>
        <color rgb="FF212121"/>
        <rFont val="Arial"/>
        <family val="2"/>
      </rPr>
      <t>Rockingham County</t>
    </r>
  </si>
  <si>
    <r>
      <rPr>
        <sz val="10"/>
        <color rgb="FF212121"/>
        <rFont val="Arial"/>
        <family val="2"/>
      </rPr>
      <t>Port Road Emergency Response Station</t>
    </r>
  </si>
  <si>
    <r>
      <rPr>
        <sz val="10"/>
        <color rgb="FF212121"/>
        <rFont val="Arial"/>
        <family val="2"/>
      </rPr>
      <t>Rockingham County Public Schools</t>
    </r>
  </si>
  <si>
    <r>
      <rPr>
        <sz val="10"/>
        <color rgb="FF212121"/>
        <rFont val="Arial"/>
        <family val="2"/>
      </rPr>
      <t>John C. Myers Elementary School</t>
    </r>
  </si>
  <si>
    <r>
      <rPr>
        <sz val="10"/>
        <color rgb="FF212121"/>
        <rFont val="Arial"/>
        <family val="2"/>
      </rPr>
      <t>Sheriff's Office</t>
    </r>
  </si>
  <si>
    <r>
      <rPr>
        <sz val="10"/>
        <color rgb="FF212121"/>
        <rFont val="Arial"/>
        <family val="2"/>
      </rPr>
      <t>Improvements - Renovate Residence Halls (Willard Hall Renovation)</t>
    </r>
  </si>
  <si>
    <r>
      <rPr>
        <sz val="10"/>
        <color rgb="FF212121"/>
        <rFont val="Arial"/>
        <family val="2"/>
      </rPr>
      <t>Main Heating Plant Boiler #6</t>
    </r>
  </si>
  <si>
    <r>
      <rPr>
        <sz val="10"/>
        <color rgb="FF212121"/>
        <rFont val="Arial"/>
        <family val="2"/>
      </rPr>
      <t>Approved - also confirmed by Martin West and Jenn Glassman here at UVA</t>
    </r>
  </si>
  <si>
    <r>
      <rPr>
        <sz val="10"/>
        <color rgb="FF212121"/>
        <rFont val="Arial"/>
        <family val="2"/>
      </rPr>
      <t>Athletic Weight Room</t>
    </r>
  </si>
  <si>
    <r>
      <rPr>
        <sz val="10"/>
        <color rgb="FF212121"/>
        <rFont val="Arial"/>
        <family val="2"/>
      </rPr>
      <t>Virginia State University</t>
    </r>
  </si>
  <si>
    <r>
      <rPr>
        <sz val="10"/>
        <color rgb="FF212121"/>
        <rFont val="Arial"/>
        <family val="2"/>
      </rPr>
      <t>WHITING HALL HVAC REPLACEMENT</t>
    </r>
  </si>
  <si>
    <r>
      <rPr>
        <sz val="10"/>
        <color rgb="FF212121"/>
        <rFont val="Arial"/>
        <family val="2"/>
      </rPr>
      <t>Service area constraints and operations and maintenance training of staff; compressor failures</t>
    </r>
  </si>
  <si>
    <r>
      <rPr>
        <sz val="10"/>
        <color rgb="FF212121"/>
        <rFont val="Arial"/>
        <family val="2"/>
      </rPr>
      <t>Muse Spring Water Treatment Plant</t>
    </r>
  </si>
  <si>
    <r>
      <rPr>
        <sz val="10"/>
        <color rgb="FF212121"/>
        <rFont val="Arial"/>
        <family val="2"/>
      </rPr>
      <t>Summit View Sewer</t>
    </r>
  </si>
  <si>
    <t>Arlington County</t>
  </si>
  <si>
    <t>South Clark Demolition and Traffic Signal Project</t>
  </si>
  <si>
    <t>Chiller Plant replacement</t>
  </si>
  <si>
    <t>Clarendon circle government</t>
  </si>
  <si>
    <t>Madison Manor Park</t>
  </si>
  <si>
    <t>Charlottesville City</t>
  </si>
  <si>
    <t>Sanitary storm sewer</t>
  </si>
  <si>
    <t>Chesterfield County</t>
  </si>
  <si>
    <t>Fuel farm replacement</t>
  </si>
  <si>
    <t>Improvement at Falling Creek Middle School</t>
  </si>
  <si>
    <t>City of Chesapeake</t>
  </si>
  <si>
    <t>Sunray Overpass Rehab</t>
  </si>
  <si>
    <t>City of Covington</t>
  </si>
  <si>
    <t>Peter's Mountain Landfill</t>
  </si>
  <si>
    <r>
      <rPr>
        <sz val="10"/>
        <color rgb="FF545454"/>
        <rFont val="Arial"/>
        <family val="2"/>
      </rPr>
      <t>Post-Project issues with utilities and as-builts</t>
    </r>
  </si>
  <si>
    <r>
      <rPr>
        <sz val="10"/>
        <color rgb="FF545454"/>
        <rFont val="Arial"/>
        <family val="2"/>
      </rPr>
      <t>Procurement Method: Invitation for Bid This project (term contract) being reported had a duration of 2 fiscal years, 2018-2019 and
2019-2020.</t>
    </r>
  </si>
  <si>
    <r>
      <rPr>
        <sz val="10"/>
        <color rgb="FF545454"/>
        <rFont val="Arial"/>
        <family val="2"/>
      </rPr>
      <t>THIS PROJECT WAS DONE AS AN INVITATION FOR BID (IFB)</t>
    </r>
  </si>
  <si>
    <r>
      <rPr>
        <sz val="10"/>
        <color rgb="FF545454"/>
        <rFont val="Arial"/>
        <family val="2"/>
      </rPr>
      <t>Procurement Method : Other -- Invitation for Bids (IFB)</t>
    </r>
  </si>
  <si>
    <r>
      <rPr>
        <sz val="10"/>
        <color rgb="FF545454"/>
        <rFont val="Arial"/>
        <family val="2"/>
      </rPr>
      <t>City of Chesapeake</t>
    </r>
  </si>
  <si>
    <r>
      <rPr>
        <sz val="10"/>
        <color rgb="FF545454"/>
        <rFont val="Arial"/>
        <family val="2"/>
      </rPr>
      <t>Centerville Turnpike Bridge Rehab</t>
    </r>
  </si>
  <si>
    <r>
      <rPr>
        <sz val="10"/>
        <color rgb="FF545454"/>
        <rFont val="Arial"/>
        <family val="2"/>
      </rPr>
      <t>City of Fairfax</t>
    </r>
  </si>
  <si>
    <r>
      <rPr>
        <sz val="10"/>
        <color rgb="FF545454"/>
        <rFont val="Arial"/>
        <family val="2"/>
      </rPr>
      <t>Police Firing Range</t>
    </r>
  </si>
  <si>
    <r>
      <rPr>
        <sz val="10"/>
        <color rgb="FF545454"/>
        <rFont val="Arial"/>
        <family val="2"/>
      </rPr>
      <t>Northfax Intersection &amp; Drainage Improvement Project</t>
    </r>
  </si>
  <si>
    <r>
      <rPr>
        <sz val="10"/>
        <color rgb="FF545454"/>
        <rFont val="Arial"/>
        <family val="2"/>
      </rPr>
      <t>Traffic signal was damaged in vehicular accident before punch list was completed.</t>
    </r>
  </si>
  <si>
    <r>
      <rPr>
        <sz val="10"/>
        <color rgb="FF545454"/>
        <rFont val="Arial"/>
        <family val="2"/>
      </rPr>
      <t>City of Hampton</t>
    </r>
  </si>
  <si>
    <r>
      <rPr>
        <sz val="10"/>
        <color rgb="FF545454"/>
        <rFont val="Arial"/>
        <family val="2"/>
      </rPr>
      <t>Salt Ponds Inlet Improvement</t>
    </r>
  </si>
  <si>
    <r>
      <rPr>
        <sz val="10"/>
        <color rgb="FF545454"/>
        <rFont val="Arial"/>
        <family val="2"/>
      </rPr>
      <t>City of Harrisonburg</t>
    </r>
  </si>
  <si>
    <r>
      <rPr>
        <sz val="10"/>
        <color rgb="FF545454"/>
        <rFont val="Arial"/>
        <family val="2"/>
      </rPr>
      <t>Grace St Extension Project</t>
    </r>
  </si>
  <si>
    <r>
      <rPr>
        <sz val="10"/>
        <color rgb="FF545454"/>
        <rFont val="Arial"/>
        <family val="2"/>
      </rPr>
      <t>Design-Bid-Build</t>
    </r>
  </si>
  <si>
    <r>
      <rPr>
        <sz val="10"/>
        <color rgb="FF545454"/>
        <rFont val="Arial"/>
        <family val="2"/>
      </rPr>
      <t>None</t>
    </r>
  </si>
  <si>
    <r>
      <rPr>
        <sz val="10"/>
        <color rgb="FF545454"/>
        <rFont val="Arial"/>
        <family val="2"/>
      </rPr>
      <t>City of Lynchburg</t>
    </r>
  </si>
  <si>
    <r>
      <rPr>
        <sz val="10"/>
        <color rgb="FF545454"/>
        <rFont val="Arial"/>
        <family val="2"/>
      </rPr>
      <t>MAIN STREET BRIDGE</t>
    </r>
  </si>
  <si>
    <r>
      <rPr>
        <sz val="10"/>
        <color rgb="FF545454"/>
        <rFont val="Arial"/>
        <family val="2"/>
      </rPr>
      <t>NONE</t>
    </r>
  </si>
  <si>
    <r>
      <rPr>
        <sz val="10"/>
        <color rgb="FF545454"/>
        <rFont val="Arial"/>
        <family val="2"/>
      </rPr>
      <t>WWTP OPERATIONS BUILDING RENOVATION</t>
    </r>
  </si>
  <si>
    <r>
      <rPr>
        <sz val="10"/>
        <color rgb="FF545454"/>
        <rFont val="Arial"/>
        <family val="2"/>
      </rPr>
      <t>5TH STREET UTILITY REPLACEMENT - PHASE III</t>
    </r>
  </si>
  <si>
    <r>
      <rPr>
        <sz val="10"/>
        <color rgb="FF545454"/>
        <rFont val="Arial"/>
        <family val="2"/>
      </rPr>
      <t>LIBERTY MOUNTAIN DR - PHASE III</t>
    </r>
  </si>
  <si>
    <r>
      <rPr>
        <sz val="10"/>
        <color rgb="FF545454"/>
        <rFont val="Arial"/>
        <family val="2"/>
      </rPr>
      <t>DENVER/YANCEY UTILITY REPLACEMENT</t>
    </r>
  </si>
  <si>
    <r>
      <rPr>
        <sz val="10"/>
        <color rgb="FF545454"/>
        <rFont val="Arial"/>
        <family val="2"/>
      </rPr>
      <t>City of Newport News</t>
    </r>
  </si>
  <si>
    <r>
      <rPr>
        <sz val="10"/>
        <color rgb="FF545454"/>
        <rFont val="Arial"/>
        <family val="2"/>
      </rPr>
      <t>2019 Residential Resurfacing and Concrete Program</t>
    </r>
  </si>
  <si>
    <r>
      <rPr>
        <sz val="10"/>
        <color rgb="FF545454"/>
        <rFont val="Arial"/>
        <family val="2"/>
      </rPr>
      <t>UPC #107271 Patrick Henry Drive Extended</t>
    </r>
  </si>
  <si>
    <r>
      <rPr>
        <sz val="10"/>
        <color rgb="FF545454"/>
        <rFont val="Arial"/>
        <family val="2"/>
      </rPr>
      <t>City of Norfolk</t>
    </r>
  </si>
  <si>
    <r>
      <rPr>
        <sz val="10"/>
        <color rgb="FF545454"/>
        <rFont val="Arial"/>
        <family val="2"/>
      </rPr>
      <t>Pump Station 17 Service Area was replacement - PH 10</t>
    </r>
  </si>
  <si>
    <r>
      <rPr>
        <sz val="10"/>
        <color rgb="FF545454"/>
        <rFont val="Arial"/>
        <family val="2"/>
      </rPr>
      <t>N/A</t>
    </r>
  </si>
  <si>
    <r>
      <rPr>
        <sz val="10"/>
        <color rgb="FF545454"/>
        <rFont val="Arial"/>
        <family val="2"/>
      </rPr>
      <t>City of Suffolk</t>
    </r>
  </si>
  <si>
    <r>
      <rPr>
        <sz val="10"/>
        <color rgb="FF545454"/>
        <rFont val="Arial"/>
        <family val="2"/>
      </rPr>
      <t>Rosewood/Old Sumerton Water Main Extension Project</t>
    </r>
  </si>
  <si>
    <r>
      <rPr>
        <sz val="10"/>
        <color rgb="FF545454"/>
        <rFont val="Arial"/>
        <family val="2"/>
      </rPr>
      <t>City of Virginia Beach</t>
    </r>
  </si>
  <si>
    <r>
      <rPr>
        <sz val="10"/>
        <color rgb="FF545454"/>
        <rFont val="Arial"/>
        <family val="2"/>
      </rPr>
      <t>Northgate Ditch Improvements</t>
    </r>
  </si>
  <si>
    <r>
      <rPr>
        <sz val="10"/>
        <color rgb="FF545454"/>
        <rFont val="Arial"/>
        <family val="2"/>
      </rPr>
      <t>North Lake Holly Watershed Improvements</t>
    </r>
  </si>
  <si>
    <r>
      <rPr>
        <sz val="10"/>
        <color rgb="FF545454"/>
        <rFont val="Arial"/>
        <family val="2"/>
      </rPr>
      <t>City of Winchester</t>
    </r>
  </si>
  <si>
    <r>
      <rPr>
        <sz val="10"/>
        <color rgb="FF545454"/>
        <rFont val="Arial"/>
        <family val="2"/>
      </rPr>
      <t>Woodstock Lane Infrastructure Improvements</t>
    </r>
  </si>
  <si>
    <r>
      <rPr>
        <sz val="10"/>
        <color rgb="FF545454"/>
        <rFont val="Arial"/>
        <family val="2"/>
      </rPr>
      <t>County of Fairfax</t>
    </r>
  </si>
  <si>
    <r>
      <rPr>
        <sz val="10"/>
        <color rgb="FF545454"/>
        <rFont val="Arial"/>
        <family val="2"/>
      </rPr>
      <t>Flatlick Branch Phase III Stream Restoration</t>
    </r>
  </si>
  <si>
    <r>
      <rPr>
        <sz val="10"/>
        <color rgb="FF545454"/>
        <rFont val="Arial"/>
        <family val="2"/>
      </rPr>
      <t>NA</t>
    </r>
  </si>
  <si>
    <r>
      <rPr>
        <sz val="10"/>
        <color rgb="FF545454"/>
        <rFont val="Arial"/>
        <family val="2"/>
      </rPr>
      <t>Pike Branch Tributary at Ridgeview Park</t>
    </r>
  </si>
  <si>
    <r>
      <rPr>
        <sz val="10"/>
        <color rgb="FF545454"/>
        <rFont val="Arial"/>
        <family val="2"/>
      </rPr>
      <t>Difficult Run Tributary at Brittenford Stream Restoration</t>
    </r>
  </si>
  <si>
    <r>
      <rPr>
        <sz val="10"/>
        <color rgb="FF545454"/>
        <rFont val="Arial"/>
        <family val="2"/>
      </rPr>
      <t>Lee Chapel Road Walkway</t>
    </r>
  </si>
  <si>
    <r>
      <rPr>
        <sz val="10"/>
        <color rgb="FF545454"/>
        <rFont val="Arial"/>
        <family val="2"/>
      </rPr>
      <t>Reston Community Center Aquatics</t>
    </r>
  </si>
  <si>
    <r>
      <rPr>
        <sz val="10"/>
        <color rgb="FF545454"/>
        <rFont val="Arial"/>
        <family val="2"/>
      </rPr>
      <t>Reston Temporary Fire Station</t>
    </r>
  </si>
  <si>
    <r>
      <rPr>
        <sz val="10"/>
        <color rgb="FF545454"/>
        <rFont val="Arial"/>
        <family val="2"/>
      </rPr>
      <t>DVS – West Ox Facility</t>
    </r>
  </si>
  <si>
    <r>
      <rPr>
        <sz val="10"/>
        <color rgb="FF545454"/>
        <rFont val="Arial"/>
        <family val="2"/>
      </rPr>
      <t>Herndon Station Existing Garage Repairs</t>
    </r>
  </si>
  <si>
    <r>
      <rPr>
        <sz val="10"/>
        <color rgb="FF545454"/>
        <rFont val="Arial"/>
        <family val="2"/>
      </rPr>
      <t>Innovation Center Station Parking Garage</t>
    </r>
  </si>
  <si>
    <r>
      <rPr>
        <sz val="10"/>
        <color rgb="FF545454"/>
        <rFont val="Arial"/>
        <family val="2"/>
      </rPr>
      <t>County of Loudoun</t>
    </r>
  </si>
  <si>
    <r>
      <rPr>
        <sz val="10"/>
        <color rgb="FF545454"/>
        <rFont val="Arial"/>
        <family val="2"/>
      </rPr>
      <t>Construction of the DC United Stadium Site</t>
    </r>
  </si>
  <si>
    <r>
      <rPr>
        <sz val="10"/>
        <color rgb="FF545454"/>
        <rFont val="Arial"/>
        <family val="2"/>
      </rPr>
      <t>Warranty issues related to landscaping and a delay in a bus shelter drip edge. However, all issues have been resolved.</t>
    </r>
  </si>
  <si>
    <r>
      <rPr>
        <sz val="10"/>
        <color rgb="FF545454"/>
        <rFont val="Arial"/>
        <family val="2"/>
      </rPr>
      <t>Interior Construction 742 Miller Drive</t>
    </r>
  </si>
  <si>
    <r>
      <rPr>
        <sz val="10"/>
        <color rgb="FF545454"/>
        <rFont val="Arial"/>
        <family val="2"/>
      </rPr>
      <t>751 Miller Drive Interior Buildout</t>
    </r>
  </si>
  <si>
    <r>
      <rPr>
        <sz val="10"/>
        <color rgb="FF545454"/>
        <rFont val="Arial"/>
        <family val="2"/>
      </rPr>
      <t>County of York</t>
    </r>
  </si>
  <si>
    <r>
      <rPr>
        <sz val="10"/>
        <color rgb="FF545454"/>
        <rFont val="Arial"/>
        <family val="2"/>
      </rPr>
      <t>HVAC REPLACEMENT, METAL ROOF &amp; EXTERIOR WINDOWS AND DOORS</t>
    </r>
  </si>
  <si>
    <r>
      <rPr>
        <sz val="10"/>
        <color rgb="FF545454"/>
        <rFont val="Arial"/>
        <family val="2"/>
      </rPr>
      <t>CONSTRUCTION, FIRE STATION</t>
    </r>
  </si>
  <si>
    <r>
      <rPr>
        <sz val="10"/>
        <color rgb="FF545454"/>
        <rFont val="Arial"/>
        <family val="2"/>
      </rPr>
      <t>Department of Military Affairs</t>
    </r>
  </si>
  <si>
    <r>
      <rPr>
        <sz val="10"/>
        <color rgb="FF545454"/>
        <rFont val="Arial"/>
        <family val="2"/>
      </rPr>
      <t>Renovate &amp; Convert DSCR
- Warehouse</t>
    </r>
  </si>
  <si>
    <r>
      <rPr>
        <sz val="10"/>
        <color rgb="FF545454"/>
        <rFont val="Arial"/>
        <family val="2"/>
      </rPr>
      <t>Construct Ft Pickett Training Aids Center</t>
    </r>
  </si>
  <si>
    <r>
      <rPr>
        <sz val="10"/>
        <color rgb="FF545454"/>
        <rFont val="Arial"/>
        <family val="2"/>
      </rPr>
      <t>Dickenson County</t>
    </r>
  </si>
  <si>
    <r>
      <rPr>
        <sz val="10"/>
        <color rgb="FF545454"/>
        <rFont val="Arial"/>
        <family val="2"/>
      </rPr>
      <t>Social Services Offices</t>
    </r>
  </si>
  <si>
    <r>
      <rPr>
        <sz val="10"/>
        <color rgb="FF545454"/>
        <rFont val="Arial"/>
        <family val="2"/>
      </rPr>
      <t>Design-Build</t>
    </r>
  </si>
  <si>
    <r>
      <rPr>
        <sz val="10"/>
        <color rgb="FF545454"/>
        <rFont val="Arial"/>
        <family val="2"/>
      </rPr>
      <t>Included partial demolition of old school and renovation of remainder into office space</t>
    </r>
  </si>
  <si>
    <r>
      <rPr>
        <sz val="10"/>
        <color rgb="FF545454"/>
        <rFont val="Arial"/>
        <family val="2"/>
      </rPr>
      <t>Eastern Virginia Medical School</t>
    </r>
  </si>
  <si>
    <r>
      <rPr>
        <sz val="10"/>
        <color rgb="FF545454"/>
        <rFont val="Arial"/>
        <family val="2"/>
      </rPr>
      <t>Hofheimer Hall 4th &amp; 5th Floors and Roof Renovations.</t>
    </r>
  </si>
  <si>
    <r>
      <rPr>
        <sz val="10"/>
        <color rgb="FF545454"/>
        <rFont val="Arial"/>
        <family val="2"/>
      </rPr>
      <t>(1) Operation &amp; Maintenance Manuals are still outstanding, (2) Quality issues with workmanship, (3) Contractor was late in substantial completion by approximately 10 weeks.</t>
    </r>
  </si>
  <si>
    <r>
      <rPr>
        <sz val="10"/>
        <color rgb="FF545454"/>
        <rFont val="Arial"/>
        <family val="2"/>
      </rPr>
      <t>Frederick County Sanitation Authority</t>
    </r>
  </si>
  <si>
    <r>
      <rPr>
        <sz val="10"/>
        <color rgb="FF545454"/>
        <rFont val="Arial"/>
        <family val="2"/>
      </rPr>
      <t>Stonewall Ballfields</t>
    </r>
  </si>
  <si>
    <r>
      <rPr>
        <sz val="10"/>
        <color rgb="FF545454"/>
        <rFont val="Arial"/>
        <family val="2"/>
      </rPr>
      <t>There are no post project issues</t>
    </r>
  </si>
  <si>
    <r>
      <rPr>
        <sz val="10"/>
        <color rgb="FF545454"/>
        <rFont val="Arial"/>
        <family val="2"/>
      </rPr>
      <t>Western Water Loop</t>
    </r>
  </si>
  <si>
    <r>
      <rPr>
        <sz val="10"/>
        <color rgb="FF545454"/>
        <rFont val="Arial"/>
        <family val="2"/>
      </rPr>
      <t>Greensville County Water &amp; Sewer Authority</t>
    </r>
  </si>
  <si>
    <r>
      <rPr>
        <sz val="10"/>
        <color rgb="FF545454"/>
        <rFont val="Arial"/>
        <family val="2"/>
      </rPr>
      <t>Raw Water Intake Facility - Contract F</t>
    </r>
  </si>
  <si>
    <r>
      <rPr>
        <sz val="10"/>
        <color rgb="FF545454"/>
        <rFont val="Arial"/>
        <family val="2"/>
      </rPr>
      <t>Raw Water Supply Project - Contract H</t>
    </r>
  </si>
  <si>
    <r>
      <rPr>
        <sz val="10"/>
        <color rgb="FF545454"/>
        <rFont val="Arial"/>
        <family val="2"/>
      </rPr>
      <t>Halifax County Service Authority</t>
    </r>
  </si>
  <si>
    <r>
      <rPr>
        <sz val="10"/>
        <color rgb="FF545454"/>
        <rFont val="Arial"/>
        <family val="2"/>
      </rPr>
      <t>Sutphin Road Sewer Interceptor</t>
    </r>
  </si>
  <si>
    <r>
      <rPr>
        <sz val="10"/>
        <color rgb="FF545454"/>
        <rFont val="Arial"/>
        <family val="2"/>
      </rPr>
      <t>Cowford Road WWTP Conversion</t>
    </r>
  </si>
  <si>
    <r>
      <rPr>
        <sz val="10"/>
        <color rgb="FF545454"/>
        <rFont val="Arial"/>
        <family val="2"/>
      </rPr>
      <t>E &amp; S due to season</t>
    </r>
  </si>
  <si>
    <r>
      <rPr>
        <sz val="10"/>
        <color rgb="FF545454"/>
        <rFont val="Arial"/>
        <family val="2"/>
      </rPr>
      <t>Hampton Roads Sanitation District</t>
    </r>
  </si>
  <si>
    <r>
      <rPr>
        <sz val="10"/>
        <color rgb="FF545454"/>
        <rFont val="Arial"/>
        <family val="2"/>
      </rPr>
      <t>Orcutt Ave &amp; Mercury Blvd GS Improvements</t>
    </r>
  </si>
  <si>
    <r>
      <rPr>
        <sz val="10"/>
        <color rgb="FF545454"/>
        <rFont val="Arial"/>
        <family val="2"/>
      </rPr>
      <t>Lucas Creek-Woodhaven IFM Replacement Phase I</t>
    </r>
  </si>
  <si>
    <r>
      <rPr>
        <sz val="10"/>
        <color rgb="FF545454"/>
        <rFont val="Arial"/>
        <family val="2"/>
      </rPr>
      <t>Hanover County</t>
    </r>
  </si>
  <si>
    <r>
      <rPr>
        <sz val="10"/>
        <color rgb="FF545454"/>
        <rFont val="Arial"/>
        <family val="2"/>
      </rPr>
      <t>Airport Hanger</t>
    </r>
  </si>
  <si>
    <r>
      <rPr>
        <sz val="10"/>
        <color rgb="FF545454"/>
        <rFont val="Arial"/>
        <family val="2"/>
      </rPr>
      <t>Harrisonburg- Rockingham Regional Sewer Authority</t>
    </r>
  </si>
  <si>
    <r>
      <rPr>
        <sz val="10"/>
        <color rgb="FF545454"/>
        <rFont val="Arial"/>
        <family val="2"/>
      </rPr>
      <t>Enhanced Biosolids Reuse and Reduction Project</t>
    </r>
  </si>
  <si>
    <r>
      <rPr>
        <sz val="10"/>
        <color rgb="FF545454"/>
        <rFont val="Arial"/>
        <family val="2"/>
      </rPr>
      <t>Henrico County Government</t>
    </r>
  </si>
  <si>
    <r>
      <rPr>
        <sz val="10"/>
        <color rgb="FF545454"/>
        <rFont val="Arial"/>
        <family val="2"/>
      </rPr>
      <t>Water Reclamation Facility Administration/Laboratory and Digester Complex HVAC Upgrade</t>
    </r>
  </si>
  <si>
    <r>
      <rPr>
        <sz val="10"/>
        <color rgb="FF545454"/>
        <rFont val="Arial"/>
        <family val="2"/>
      </rPr>
      <t>Chamberlayne Elementary School Renovations</t>
    </r>
  </si>
  <si>
    <r>
      <rPr>
        <sz val="10"/>
        <color rgb="FF545454"/>
        <rFont val="Arial"/>
        <family val="2"/>
      </rPr>
      <t>Glen Allen Elementary School Addition</t>
    </r>
  </si>
  <si>
    <r>
      <rPr>
        <sz val="10"/>
        <color rgb="FF545454"/>
        <rFont val="Arial"/>
        <family val="2"/>
      </rPr>
      <t>Pemberton Elementary School Renovation</t>
    </r>
  </si>
  <si>
    <r>
      <rPr>
        <sz val="10"/>
        <color rgb="FF545454"/>
        <rFont val="Arial"/>
        <family val="2"/>
      </rPr>
      <t>Crestview Elementary School Renovations</t>
    </r>
  </si>
  <si>
    <r>
      <rPr>
        <sz val="10"/>
        <color rgb="FF545454"/>
        <rFont val="Arial"/>
        <family val="2"/>
      </rPr>
      <t>Tuckahoe Middle School Renovation</t>
    </r>
  </si>
  <si>
    <r>
      <rPr>
        <sz val="10"/>
        <color rgb="FF545454"/>
        <rFont val="Arial"/>
        <family val="2"/>
      </rPr>
      <t>Fire Training Facility</t>
    </r>
  </si>
  <si>
    <r>
      <rPr>
        <sz val="10"/>
        <color rgb="FF545454"/>
        <rFont val="Arial"/>
        <family val="2"/>
      </rPr>
      <t>High School Athletic Field Improvements – Phase 2</t>
    </r>
  </si>
  <si>
    <r>
      <rPr>
        <sz val="10"/>
        <color rgb="FF545454"/>
        <rFont val="Arial"/>
        <family val="2"/>
      </rPr>
      <t>Henry County</t>
    </r>
  </si>
  <si>
    <r>
      <rPr>
        <sz val="10"/>
        <color rgb="FF545454"/>
        <rFont val="Arial"/>
        <family val="2"/>
      </rPr>
      <t>Commonwealth Crossing Business Centre 1 Million Gallon Elevated Water Tank Project</t>
    </r>
  </si>
  <si>
    <r>
      <rPr>
        <sz val="10"/>
        <color rgb="FF545454"/>
        <rFont val="Arial"/>
        <family val="2"/>
      </rPr>
      <t>James Madison University</t>
    </r>
  </si>
  <si>
    <r>
      <rPr>
        <sz val="10"/>
        <color rgb="FF545454"/>
        <rFont val="Arial"/>
        <family val="2"/>
      </rPr>
      <t>Wilson Hall Renovation</t>
    </r>
  </si>
  <si>
    <r>
      <rPr>
        <sz val="10"/>
        <color rgb="FF545454"/>
        <rFont val="Arial"/>
        <family val="2"/>
      </rPr>
      <t>CM@Risk</t>
    </r>
  </si>
  <si>
    <r>
      <rPr>
        <sz val="10"/>
        <color rgb="FF545454"/>
        <rFont val="Arial"/>
        <family val="2"/>
      </rPr>
      <t>East Campus Student Housing</t>
    </r>
  </si>
  <si>
    <r>
      <rPr>
        <sz val="10"/>
        <color rgb="FF545454"/>
        <rFont val="Arial"/>
        <family val="2"/>
      </rPr>
      <t>Tremendous workmanship and system errors from Contractor.</t>
    </r>
  </si>
  <si>
    <r>
      <rPr>
        <sz val="10"/>
        <color rgb="FF545454"/>
        <rFont val="Arial"/>
        <family val="2"/>
      </rPr>
      <t>East Campus Parking Deck</t>
    </r>
  </si>
  <si>
    <r>
      <rPr>
        <sz val="10"/>
        <color rgb="FF545454"/>
        <rFont val="Arial"/>
        <family val="2"/>
      </rPr>
      <t>Phillips Dining Hall</t>
    </r>
  </si>
  <si>
    <r>
      <rPr>
        <sz val="10"/>
        <color rgb="FF545454"/>
        <rFont val="Arial"/>
        <family val="2"/>
      </rPr>
      <t>Extensive Contractor delays and quality issues.</t>
    </r>
  </si>
  <si>
    <r>
      <rPr>
        <sz val="10"/>
        <color rgb="FF545454"/>
        <rFont val="Arial"/>
        <family val="2"/>
      </rPr>
      <t>Longwood University</t>
    </r>
  </si>
  <si>
    <r>
      <rPr>
        <sz val="10"/>
        <color rgb="FF545454"/>
        <rFont val="Arial"/>
        <family val="2"/>
      </rPr>
      <t>Construct Admissions Office</t>
    </r>
  </si>
  <si>
    <r>
      <rPr>
        <sz val="10"/>
        <color rgb="FF545454"/>
        <rFont val="Arial"/>
        <family val="2"/>
      </rPr>
      <t>project closeout issues</t>
    </r>
  </si>
  <si>
    <r>
      <rPr>
        <sz val="10"/>
        <color rgb="FF545454"/>
        <rFont val="Arial"/>
        <family val="2"/>
      </rPr>
      <t>Louisa County</t>
    </r>
  </si>
  <si>
    <r>
      <rPr>
        <sz val="10"/>
        <color rgb="FF545454"/>
        <rFont val="Arial"/>
        <family val="2"/>
      </rPr>
      <t>Construction of Cell 2 and Related Infrastructure at the Louisa County Landfill</t>
    </r>
  </si>
  <si>
    <r>
      <rPr>
        <sz val="10"/>
        <color rgb="FF545454"/>
        <rFont val="Arial"/>
        <family val="2"/>
      </rPr>
      <t>Computer control board for leach aid pump had an issue, but was resolved by contractor under warranty.</t>
    </r>
  </si>
  <si>
    <r>
      <rPr>
        <sz val="10"/>
        <color rgb="FF545454"/>
        <rFont val="Arial"/>
        <family val="2"/>
      </rPr>
      <t>Montgomery County Public Schools</t>
    </r>
  </si>
  <si>
    <r>
      <rPr>
        <sz val="10"/>
        <color rgb="FF545454"/>
        <rFont val="Arial"/>
        <family val="2"/>
      </rPr>
      <t>Christiansburg High School Athletic Fields Renovation</t>
    </r>
  </si>
  <si>
    <r>
      <rPr>
        <sz val="10"/>
        <color rgb="FF545454"/>
        <rFont val="Arial"/>
        <family val="2"/>
      </rPr>
      <t>Signage for fields was delayed due to COVID-19
issues.</t>
    </r>
  </si>
  <si>
    <r>
      <rPr>
        <sz val="10"/>
        <color rgb="FF545454"/>
        <rFont val="Arial"/>
        <family val="2"/>
      </rPr>
      <t>New Kent County</t>
    </r>
  </si>
  <si>
    <r>
      <rPr>
        <sz val="10"/>
        <color rgb="FF545454"/>
        <rFont val="Arial"/>
        <family val="2"/>
      </rPr>
      <t>New Kent County Fire Station #5</t>
    </r>
  </si>
  <si>
    <r>
      <rPr>
        <sz val="10"/>
        <color rgb="FF545454"/>
        <rFont val="Arial"/>
        <family val="2"/>
      </rPr>
      <t>No issues noted.</t>
    </r>
  </si>
  <si>
    <r>
      <rPr>
        <sz val="10"/>
        <color rgb="FF545454"/>
        <rFont val="Arial"/>
        <family val="2"/>
      </rPr>
      <t>Old Dominion University</t>
    </r>
  </si>
  <si>
    <r>
      <rPr>
        <sz val="10"/>
        <color rgb="FF545454"/>
        <rFont val="Arial"/>
        <family val="2"/>
      </rPr>
      <t>SB Ballard Stadium Renovations</t>
    </r>
  </si>
  <si>
    <r>
      <rPr>
        <sz val="10"/>
        <color rgb="FF545454"/>
        <rFont val="Arial"/>
        <family val="2"/>
      </rPr>
      <t>Warranty</t>
    </r>
  </si>
  <si>
    <r>
      <rPr>
        <sz val="10"/>
        <color rgb="FF545454"/>
        <rFont val="Arial"/>
        <family val="2"/>
      </rPr>
      <t>Koch Hall HVAC/Roof Replacement</t>
    </r>
  </si>
  <si>
    <r>
      <rPr>
        <sz val="10"/>
        <color rgb="FF545454"/>
        <rFont val="Arial"/>
        <family val="2"/>
      </rPr>
      <t>WEBB Center Cafe' 1201 Renovations</t>
    </r>
  </si>
  <si>
    <r>
      <rPr>
        <sz val="10"/>
        <color rgb="FF545454"/>
        <rFont val="Arial"/>
        <family val="2"/>
      </rPr>
      <t>Prince William County Service Authority</t>
    </r>
  </si>
  <si>
    <r>
      <rPr>
        <sz val="10"/>
        <color rgb="FF545454"/>
        <rFont val="Arial"/>
        <family val="2"/>
      </rPr>
      <t>Sudley Rd 14-inch Replacement, Loop Closures and Realignment - Phase 1</t>
    </r>
  </si>
  <si>
    <r>
      <rPr>
        <sz val="10"/>
        <color rgb="FF545454"/>
        <rFont val="Arial"/>
        <family val="2"/>
      </rPr>
      <t>Colchester Interceptor and Pump Station</t>
    </r>
  </si>
  <si>
    <r>
      <rPr>
        <sz val="10"/>
        <color rgb="FF545454"/>
        <rFont val="Arial"/>
        <family val="2"/>
      </rPr>
      <t>Change Order</t>
    </r>
  </si>
  <si>
    <r>
      <rPr>
        <sz val="10"/>
        <color rgb="FF545454"/>
        <rFont val="Arial"/>
        <family val="2"/>
      </rPr>
      <t>Richmond Metropolitan Transportation Authority</t>
    </r>
  </si>
  <si>
    <r>
      <rPr>
        <sz val="10"/>
        <color rgb="FF545454"/>
        <rFont val="Arial"/>
        <family val="2"/>
      </rPr>
      <t>Protective Coatings 2018</t>
    </r>
  </si>
  <si>
    <r>
      <rPr>
        <sz val="10"/>
        <color rgb="FF545454"/>
        <rFont val="Arial"/>
        <family val="2"/>
      </rPr>
      <t>Miscellaneous Repairs - 2018</t>
    </r>
  </si>
  <si>
    <r>
      <rPr>
        <sz val="10"/>
        <color rgb="FF545454"/>
        <rFont val="Arial"/>
        <family val="2"/>
      </rPr>
      <t>Rockingham County</t>
    </r>
  </si>
  <si>
    <r>
      <rPr>
        <sz val="10"/>
        <color rgb="FF545454"/>
        <rFont val="Arial"/>
        <family val="2"/>
      </rPr>
      <t>Massanetta Springs Road Project</t>
    </r>
  </si>
  <si>
    <r>
      <rPr>
        <sz val="10"/>
        <color rgb="FF545454"/>
        <rFont val="Arial"/>
        <family val="2"/>
      </rPr>
      <t>None. Timeline is in Days.</t>
    </r>
  </si>
  <si>
    <r>
      <rPr>
        <sz val="10"/>
        <color rgb="FF545454"/>
        <rFont val="Arial"/>
        <family val="2"/>
      </rPr>
      <t>Rockingham County Public Schools</t>
    </r>
  </si>
  <si>
    <r>
      <rPr>
        <sz val="10"/>
        <color rgb="FF545454"/>
        <rFont val="Arial"/>
        <family val="2"/>
      </rPr>
      <t>Fulks Run Elementary School - Renovation</t>
    </r>
  </si>
  <si>
    <r>
      <rPr>
        <sz val="10"/>
        <color rgb="FF545454"/>
        <rFont val="Arial"/>
        <family val="2"/>
      </rPr>
      <t>Stafford County Public Schools</t>
    </r>
  </si>
  <si>
    <r>
      <rPr>
        <sz val="10"/>
        <color rgb="FF545454"/>
        <rFont val="Arial"/>
        <family val="2"/>
      </rPr>
      <t>North Star-ECSE</t>
    </r>
  </si>
  <si>
    <r>
      <rPr>
        <sz val="10"/>
        <color rgb="FF545454"/>
        <rFont val="Arial"/>
        <family val="2"/>
      </rPr>
      <t>There were punch list and close out issues and the contractor asked for additional days and general conditions and we settled on 11 days for an additional
$28,776.29. That
agreement was signed 07/23/2019</t>
    </r>
  </si>
  <si>
    <r>
      <rPr>
        <sz val="10"/>
        <color rgb="FF545454"/>
        <rFont val="Arial"/>
        <family val="2"/>
      </rPr>
      <t>AGWMS-GES Renovation</t>
    </r>
  </si>
  <si>
    <r>
      <rPr>
        <sz val="10"/>
        <color rgb="FF545454"/>
        <rFont val="Arial"/>
        <family val="2"/>
      </rPr>
      <t>Town of Christiansburg</t>
    </r>
  </si>
  <si>
    <r>
      <rPr>
        <sz val="10"/>
        <color rgb="FF545454"/>
        <rFont val="Arial"/>
        <family val="2"/>
      </rPr>
      <t>Falling Branch Intersectin Improvements</t>
    </r>
  </si>
  <si>
    <r>
      <rPr>
        <sz val="10"/>
        <color rgb="FF545454"/>
        <rFont val="Arial"/>
        <family val="2"/>
      </rPr>
      <t>no post closure issues. Project scope expanded from original due to unforeseen utility movement and cross walk</t>
    </r>
  </si>
  <si>
    <r>
      <rPr>
        <sz val="10"/>
        <color rgb="FF545454"/>
        <rFont val="Arial"/>
        <family val="2"/>
      </rPr>
      <t>Town of Front Royal</t>
    </r>
  </si>
  <si>
    <r>
      <rPr>
        <sz val="10"/>
        <color rgb="FF545454"/>
        <rFont val="Arial"/>
        <family val="2"/>
      </rPr>
      <t>Police Department Construction</t>
    </r>
  </si>
  <si>
    <r>
      <rPr>
        <sz val="10"/>
        <color rgb="FF545454"/>
        <rFont val="Arial"/>
        <family val="2"/>
      </rPr>
      <t>Architectural deficiencies Weather delays Network Cables Painted Settlement of Claims, Project Closeout issues</t>
    </r>
  </si>
  <si>
    <r>
      <rPr>
        <sz val="10"/>
        <color rgb="FF545454"/>
        <rFont val="Arial"/>
        <family val="2"/>
      </rPr>
      <t>Town of South Hill</t>
    </r>
  </si>
  <si>
    <r>
      <rPr>
        <sz val="10"/>
        <color rgb="FF545454"/>
        <rFont val="Arial"/>
        <family val="2"/>
      </rPr>
      <t>US Route 1 at Route 138 Intersection Improvements</t>
    </r>
  </si>
  <si>
    <r>
      <rPr>
        <sz val="10"/>
        <color rgb="FF545454"/>
        <rFont val="Arial"/>
        <family val="2"/>
      </rPr>
      <t>Virginia Community College System - System Office</t>
    </r>
  </si>
  <si>
    <r>
      <rPr>
        <sz val="10"/>
        <color rgb="FF545454"/>
        <rFont val="Arial"/>
        <family val="2"/>
      </rPr>
      <t>BRCC - New Const - Construct Parking Garage</t>
    </r>
  </si>
  <si>
    <r>
      <rPr>
        <sz val="10"/>
        <color rgb="FF545454"/>
        <rFont val="Arial"/>
        <family val="2"/>
      </rPr>
      <t>JSRCC-
DowntownImprovements to Phase I Facility - (CM)</t>
    </r>
  </si>
  <si>
    <r>
      <rPr>
        <sz val="10"/>
        <color rgb="FF545454"/>
        <rFont val="Arial"/>
        <family val="2"/>
      </rPr>
      <t>PDCCC - Major Mechanical Renovation, Hobbs Campus</t>
    </r>
  </si>
  <si>
    <r>
      <rPr>
        <sz val="10"/>
        <color rgb="FF545454"/>
        <rFont val="Arial"/>
        <family val="2"/>
      </rPr>
      <t>Renovate Main Hall, Middletown Campus, Lord Fairfax</t>
    </r>
  </si>
  <si>
    <r>
      <rPr>
        <sz val="10"/>
        <color rgb="FF545454"/>
        <rFont val="Arial"/>
        <family val="2"/>
      </rPr>
      <t>Virginia Polytechnic Institute and State University</t>
    </r>
  </si>
  <si>
    <r>
      <rPr>
        <sz val="10"/>
        <color rgb="FF545454"/>
        <rFont val="Arial"/>
        <family val="2"/>
      </rPr>
      <t>Renovations for Undergraduate Science Laboratories</t>
    </r>
  </si>
  <si>
    <r>
      <rPr>
        <sz val="10"/>
        <color rgb="FF545454"/>
        <rFont val="Arial"/>
        <family val="2"/>
      </rPr>
      <t>none</t>
    </r>
  </si>
  <si>
    <r>
      <rPr>
        <sz val="10"/>
        <color rgb="FF545454"/>
        <rFont val="Arial"/>
        <family val="2"/>
      </rPr>
      <t>Commonwealth Ballroom Improvements</t>
    </r>
  </si>
  <si>
    <r>
      <rPr>
        <sz val="10"/>
        <color rgb="FF545454"/>
        <rFont val="Arial"/>
        <family val="2"/>
      </rPr>
      <t>Western Virginia Water Authority</t>
    </r>
  </si>
  <si>
    <r>
      <rPr>
        <sz val="10"/>
        <color rgb="FF545454"/>
        <rFont val="Arial"/>
        <family val="2"/>
      </rPr>
      <t>Carvins Cove Filter</t>
    </r>
  </si>
  <si>
    <r>
      <rPr>
        <sz val="10"/>
        <color rgb="FF545454"/>
        <rFont val="Arial"/>
        <family val="2"/>
      </rPr>
      <t>Wythe County Public Schools</t>
    </r>
  </si>
  <si>
    <r>
      <rPr>
        <sz val="10"/>
        <color rgb="FF545454"/>
        <rFont val="Arial"/>
        <family val="2"/>
      </rPr>
      <t>George Wythe High School Renovation and Addition</t>
    </r>
  </si>
  <si>
    <r>
      <rPr>
        <sz val="10"/>
        <color rgb="FF555555"/>
        <rFont val="Arial"/>
        <family val="2"/>
      </rPr>
      <t>Albemarle County</t>
    </r>
  </si>
  <si>
    <r>
      <rPr>
        <sz val="10"/>
        <color rgb="FF555555"/>
        <rFont val="Arial"/>
        <family val="2"/>
      </rPr>
      <t>Woodbrook E.S. Additions and Renovations</t>
    </r>
  </si>
  <si>
    <r>
      <rPr>
        <sz val="10"/>
        <color rgb="FF555555"/>
        <rFont val="Arial"/>
        <family val="2"/>
      </rPr>
      <t>Design-Bid-Build</t>
    </r>
  </si>
  <si>
    <r>
      <rPr>
        <sz val="10"/>
        <color rgb="FF555555"/>
        <rFont val="Arial"/>
        <family val="2"/>
      </rPr>
      <t>None</t>
    </r>
  </si>
  <si>
    <r>
      <rPr>
        <sz val="10"/>
        <color rgb="FF555555"/>
        <rFont val="Arial"/>
        <family val="2"/>
      </rPr>
      <t>Henley Middle School Addition and Renovations</t>
    </r>
  </si>
  <si>
    <r>
      <rPr>
        <sz val="10"/>
        <color rgb="FF555555"/>
        <rFont val="Arial"/>
        <family val="2"/>
      </rPr>
      <t>HVAC issue currently under correction</t>
    </r>
  </si>
  <si>
    <r>
      <rPr>
        <sz val="10"/>
        <color rgb="FF555555"/>
        <rFont val="Arial"/>
        <family val="2"/>
      </rPr>
      <t>Hydraulic Road/Barracks Road Sidewalks</t>
    </r>
  </si>
  <si>
    <r>
      <rPr>
        <sz val="10"/>
        <color rgb="FF555555"/>
        <rFont val="Arial"/>
        <family val="2"/>
      </rPr>
      <t>Arlington County Government</t>
    </r>
  </si>
  <si>
    <r>
      <rPr>
        <sz val="10"/>
        <color rgb="FF555555"/>
        <rFont val="Arial"/>
        <family val="2"/>
      </rPr>
      <t>Four Mile Run Sanitary Sewer Relief Line Relining</t>
    </r>
  </si>
  <si>
    <r>
      <rPr>
        <sz val="10"/>
        <color rgb="FF555555"/>
        <rFont val="Arial"/>
        <family val="2"/>
      </rPr>
      <t>After project complete, damage to a newly relined 48" Sanitary Sewer (below this project's location) was discovered. Communicating with insurance and other entities to resolve.</t>
    </r>
  </si>
  <si>
    <r>
      <rPr>
        <sz val="10"/>
        <color rgb="FF555555"/>
        <rFont val="Arial"/>
        <family val="2"/>
      </rPr>
      <t>Washington Blvd Bike Trail Construction</t>
    </r>
  </si>
  <si>
    <r>
      <rPr>
        <sz val="10"/>
        <color rgb="FF555555"/>
        <rFont val="Arial"/>
        <family val="2"/>
      </rPr>
      <t>Bedford County Public Schools</t>
    </r>
  </si>
  <si>
    <r>
      <rPr>
        <sz val="10"/>
        <color rgb="FF555555"/>
        <rFont val="Arial"/>
        <family val="2"/>
      </rPr>
      <t>New Liberty Middle School</t>
    </r>
  </si>
  <si>
    <r>
      <rPr>
        <sz val="10"/>
        <color rgb="FF555555"/>
        <rFont val="Arial"/>
        <family val="2"/>
      </rPr>
      <t>New Gym at Liberty High School</t>
    </r>
  </si>
  <si>
    <r>
      <rPr>
        <sz val="10"/>
        <color rgb="FF555555"/>
        <rFont val="Arial"/>
        <family val="2"/>
      </rPr>
      <t>Charlottesville City</t>
    </r>
  </si>
  <si>
    <r>
      <rPr>
        <sz val="10"/>
        <color rgb="FF555555"/>
        <rFont val="Arial"/>
        <family val="2"/>
      </rPr>
      <t>CONSTRUCTION OF LIGHTED SKATE PARK</t>
    </r>
  </si>
  <si>
    <r>
      <rPr>
        <sz val="10"/>
        <color rgb="FF555555"/>
        <rFont val="Arial"/>
        <family val="2"/>
      </rPr>
      <t>none</t>
    </r>
  </si>
  <si>
    <r>
      <rPr>
        <sz val="10"/>
        <color rgb="FF555555"/>
        <rFont val="Arial"/>
        <family val="2"/>
      </rPr>
      <t>City of Newport News</t>
    </r>
  </si>
  <si>
    <r>
      <rPr>
        <sz val="10"/>
        <color rgb="FF555555"/>
        <rFont val="Arial"/>
        <family val="2"/>
      </rPr>
      <t>Operations Warehouse</t>
    </r>
  </si>
  <si>
    <r>
      <rPr>
        <sz val="10"/>
        <color rgb="FF555555"/>
        <rFont val="Arial"/>
        <family val="2"/>
      </rPr>
      <t>City of Staunton</t>
    </r>
  </si>
  <si>
    <r>
      <rPr>
        <sz val="10"/>
        <color rgb="FF555555"/>
        <rFont val="Arial"/>
        <family val="2"/>
      </rPr>
      <t>Johnson Street and New Street Parking Garage Repairs</t>
    </r>
  </si>
  <si>
    <r>
      <rPr>
        <sz val="10"/>
        <color rgb="FF555555"/>
        <rFont val="Arial"/>
        <family val="2"/>
      </rPr>
      <t>County of Accomack</t>
    </r>
  </si>
  <si>
    <r>
      <rPr>
        <sz val="10"/>
        <color rgb="FF555555"/>
        <rFont val="Arial"/>
        <family val="2"/>
      </rPr>
      <t>Invitation for Bids #709 - Runway 3-
21 Pavement Rehabilitation &amp; Runway Lighting Rehabilitation</t>
    </r>
  </si>
  <si>
    <r>
      <rPr>
        <sz val="10"/>
        <color rgb="FF555555"/>
        <rFont val="Arial"/>
        <family val="2"/>
      </rPr>
      <t>Design-Build</t>
    </r>
  </si>
  <si>
    <r>
      <rPr>
        <sz val="10"/>
        <color rgb="FF555555"/>
        <rFont val="Arial"/>
        <family val="2"/>
      </rPr>
      <t>small section of concrete to be repaired after it raised.</t>
    </r>
  </si>
  <si>
    <r>
      <rPr>
        <sz val="10"/>
        <color rgb="FF555555"/>
        <rFont val="Arial"/>
        <family val="2"/>
      </rPr>
      <t>County of Fairfax</t>
    </r>
  </si>
  <si>
    <r>
      <rPr>
        <sz val="10"/>
        <color rgb="FF555555"/>
        <rFont val="Arial"/>
        <family val="2"/>
      </rPr>
      <t>Burkholder Building Renovations</t>
    </r>
  </si>
  <si>
    <r>
      <rPr>
        <sz val="10"/>
        <color rgb="FF555555"/>
        <rFont val="Arial"/>
        <family val="2"/>
      </rPr>
      <t>NA</t>
    </r>
  </si>
  <si>
    <r>
      <rPr>
        <sz val="10"/>
        <color rgb="FF555555"/>
        <rFont val="Arial"/>
        <family val="2"/>
      </rPr>
      <t>Pohick Creek at Queen Victoria</t>
    </r>
  </si>
  <si>
    <r>
      <rPr>
        <sz val="10"/>
        <color rgb="FF555555"/>
        <rFont val="Arial"/>
        <family val="2"/>
      </rPr>
      <t>Pohick Creek at Greentree Village</t>
    </r>
  </si>
  <si>
    <r>
      <rPr>
        <sz val="10"/>
        <color rgb="FF555555"/>
        <rFont val="Arial"/>
        <family val="2"/>
      </rPr>
      <t>Dead Run Stream Restoration</t>
    </r>
  </si>
  <si>
    <r>
      <rPr>
        <sz val="10"/>
        <color rgb="FF555555"/>
        <rFont val="Arial"/>
        <family val="2"/>
      </rPr>
      <t>County of Loudoun</t>
    </r>
  </si>
  <si>
    <r>
      <rPr>
        <sz val="10"/>
        <color rgb="FF555555"/>
        <rFont val="Arial"/>
        <family val="2"/>
      </rPr>
      <t>Interior Buildout for 742 Miller Drive</t>
    </r>
  </si>
  <si>
    <r>
      <rPr>
        <sz val="10"/>
        <color rgb="FF555555"/>
        <rFont val="Arial"/>
        <family val="2"/>
      </rPr>
      <t>Department of Forestry</t>
    </r>
  </si>
  <si>
    <r>
      <rPr>
        <sz val="10"/>
        <color rgb="FF555555"/>
        <rFont val="Arial"/>
        <family val="2"/>
      </rPr>
      <t>JUDGE MATTHEWS AND ALICE HOUSE: RENOVATIONS</t>
    </r>
  </si>
  <si>
    <r>
      <rPr>
        <sz val="10"/>
        <color rgb="FF555555"/>
        <rFont val="Arial"/>
        <family val="2"/>
      </rPr>
      <t>No major issues</t>
    </r>
  </si>
  <si>
    <r>
      <rPr>
        <sz val="10"/>
        <color rgb="FF555555"/>
        <rFont val="Arial"/>
        <family val="2"/>
      </rPr>
      <t>Fort Monroe Authority</t>
    </r>
  </si>
  <si>
    <r>
      <rPr>
        <sz val="10"/>
        <color rgb="FF555555"/>
        <rFont val="Arial"/>
        <family val="2"/>
      </rPr>
      <t>Renovation of Building 96 for DGS</t>
    </r>
  </si>
  <si>
    <r>
      <rPr>
        <sz val="10"/>
        <color rgb="FF555555"/>
        <rFont val="Arial"/>
        <family val="2"/>
      </rPr>
      <t>Still trying to get complete as-builts and close-out documents.</t>
    </r>
  </si>
  <si>
    <r>
      <rPr>
        <sz val="10"/>
        <color rgb="FF555555"/>
        <rFont val="Arial"/>
        <family val="2"/>
      </rPr>
      <t>Hampton Roads Sanitation District</t>
    </r>
  </si>
  <si>
    <r>
      <rPr>
        <sz val="10"/>
        <color rgb="FF555555"/>
        <rFont val="Arial"/>
        <family val="2"/>
      </rPr>
      <t>Lucas Creek - Woodhaven IFM Replacement Phase I</t>
    </r>
  </si>
  <si>
    <r>
      <rPr>
        <sz val="10"/>
        <color rgb="FF555555"/>
        <rFont val="Arial"/>
        <family val="2"/>
      </rPr>
      <t>Final change order has been slow to resolve.</t>
    </r>
  </si>
  <si>
    <r>
      <rPr>
        <sz val="10"/>
        <color rgb="FF555555"/>
        <rFont val="Arial"/>
        <family val="2"/>
      </rPr>
      <t>Henrico County Government</t>
    </r>
  </si>
  <si>
    <r>
      <rPr>
        <sz val="10"/>
        <color rgb="FF555555"/>
        <rFont val="Arial"/>
        <family val="2"/>
      </rPr>
      <t>High School Athletic Field Improvements</t>
    </r>
  </si>
  <si>
    <r>
      <rPr>
        <sz val="10"/>
        <color rgb="FF555555"/>
        <rFont val="Arial"/>
        <family val="2"/>
      </rPr>
      <t>Human Services Ground Floor Renovation Project</t>
    </r>
  </si>
  <si>
    <r>
      <rPr>
        <sz val="10"/>
        <color rgb="FF555555"/>
        <rFont val="Arial"/>
        <family val="2"/>
      </rPr>
      <t>Henrico Area Mental Health &amp; Developmental Services East Clinic</t>
    </r>
  </si>
  <si>
    <r>
      <rPr>
        <sz val="10"/>
        <color rgb="FF555555"/>
        <rFont val="Arial"/>
        <family val="2"/>
      </rPr>
      <t>High School Athletic Field Improvements – Phase 2</t>
    </r>
  </si>
  <si>
    <r>
      <rPr>
        <sz val="10"/>
        <color rgb="FF555555"/>
        <rFont val="Arial"/>
        <family val="2"/>
      </rPr>
      <t>James Madison University</t>
    </r>
  </si>
  <si>
    <r>
      <rPr>
        <sz val="10"/>
        <color rgb="FF555555"/>
        <rFont val="Arial"/>
        <family val="2"/>
      </rPr>
      <t>CONSTRUCT WEST CAMPUS PARKING DECK</t>
    </r>
  </si>
  <si>
    <r>
      <rPr>
        <sz val="10"/>
        <color rgb="FF555555"/>
        <rFont val="Arial"/>
        <family val="2"/>
      </rPr>
      <t>Landscaping Lighting Adding Electric Spaces</t>
    </r>
  </si>
  <si>
    <r>
      <rPr>
        <sz val="10"/>
        <color rgb="FF555555"/>
        <rFont val="Arial"/>
        <family val="2"/>
      </rPr>
      <t>Newport News Public Schools</t>
    </r>
  </si>
  <si>
    <r>
      <rPr>
        <sz val="10"/>
        <color rgb="FF555555"/>
        <rFont val="Arial"/>
        <family val="2"/>
      </rPr>
      <t>Hines Elementary School HVAC R2</t>
    </r>
  </si>
  <si>
    <r>
      <rPr>
        <sz val="10"/>
        <color rgb="FF555555"/>
        <rFont val="Arial"/>
        <family val="2"/>
      </rPr>
      <t>Lee Hall Elementary School HVAC R2</t>
    </r>
  </si>
  <si>
    <r>
      <rPr>
        <sz val="10"/>
        <color rgb="FF555555"/>
        <rFont val="Arial"/>
        <family val="2"/>
      </rPr>
      <t>Had to construct one
(1) hour fire rated wall around mechanical room.</t>
    </r>
  </si>
  <si>
    <r>
      <rPr>
        <sz val="10"/>
        <color rgb="FF555555"/>
        <rFont val="Arial"/>
        <family val="2"/>
      </rPr>
      <t>NRV Regional Water Authority</t>
    </r>
  </si>
  <si>
    <r>
      <rPr>
        <sz val="10"/>
        <color rgb="FF555555"/>
        <rFont val="Arial"/>
        <family val="2"/>
      </rPr>
      <t>Prices Fork Pump Station and Water Transmission Main</t>
    </r>
  </si>
  <si>
    <r>
      <rPr>
        <sz val="10"/>
        <color rgb="FF555555"/>
        <rFont val="Arial"/>
        <family val="2"/>
      </rPr>
      <t>N/A</t>
    </r>
  </si>
  <si>
    <r>
      <rPr>
        <sz val="10"/>
        <color rgb="FF555555"/>
        <rFont val="Arial"/>
        <family val="2"/>
      </rPr>
      <t>Town of Luray</t>
    </r>
  </si>
  <si>
    <r>
      <rPr>
        <sz val="10"/>
        <color rgb="FF555555"/>
        <rFont val="Arial"/>
        <family val="2"/>
      </rPr>
      <t>West Main Street Bridge</t>
    </r>
  </si>
  <si>
    <r>
      <rPr>
        <sz val="10"/>
        <color rgb="FF555555"/>
        <rFont val="Arial"/>
        <family val="2"/>
      </rPr>
      <t>Two minor construction repairs</t>
    </r>
  </si>
  <si>
    <r>
      <rPr>
        <sz val="10"/>
        <color rgb="FF212121"/>
        <rFont val="Arial"/>
        <family val="2"/>
      </rPr>
      <t>None reported in the procurement file</t>
    </r>
    <r>
      <rPr>
        <sz val="10"/>
        <rFont val="Arial"/>
        <family val="2"/>
      </rPr>
      <t xml:space="preserve"> ITB 2019019-PU-B Notice to Proceed: 09/16/2019 Completion Date: 12/08/21 Final Payment Amount: $2,522,127.56</t>
    </r>
  </si>
  <si>
    <t xml:space="preserve">issue over a damaged Air Handling Unit in the cafeteria/kitchen during the project and likely extended completion time </t>
  </si>
  <si>
    <r>
      <rPr>
        <sz val="10"/>
        <color rgb="FF212121"/>
        <rFont val="Arial"/>
        <family val="2"/>
      </rPr>
      <t>DRAINAGE IMPROVEMENT PROJECT (IFB Y-10157-FS), AWARDED TO WALTER C VIA. FOR $26,900.00</t>
    </r>
    <r>
      <rPr>
        <sz val="10"/>
        <color rgb="FF000000"/>
        <rFont val="Arial"/>
        <family val="2"/>
      </rPr>
      <t xml:space="preserve"> THE PROCUREMENT METHOD FOR THE CONSTRUCTION OF FIRE STATION #1  WAS DONE THROUGH AN INVITATION FOR BIDS (IFB# 2075
- WHICH WAS POSTED ON EVA ON 1/3/2018)</t>
    </r>
  </si>
  <si>
    <r>
      <rPr>
        <sz val="10"/>
        <color rgb="FF212121"/>
        <rFont val="Arial"/>
        <family val="2"/>
      </rPr>
      <t>Manholes were not to grade, Documentation for buy America and water meters box lids, Sewer line clean nout collars not to 6" depth</t>
    </r>
    <r>
      <rPr>
        <sz val="10"/>
        <color rgb="FF000000"/>
        <rFont val="Arial"/>
        <family val="2"/>
      </rPr>
      <t xml:space="preserve"> This project was a Sealed Bid.</t>
    </r>
  </si>
  <si>
    <r>
      <rPr>
        <sz val="10"/>
        <color rgb="FF212121"/>
        <rFont val="Arial"/>
        <family val="2"/>
      </rPr>
      <t>Construction commenced June 22, 2018.
Warranty period expired October 3, 2020</t>
    </r>
    <r>
      <rPr>
        <sz val="10"/>
        <color rgb="FF000000"/>
        <rFont val="Arial"/>
        <family val="2"/>
      </rPr>
      <t>. The budget information provided for the two projects includes both construction costs and soft costs.</t>
    </r>
  </si>
  <si>
    <r>
      <rPr>
        <sz val="10"/>
        <color rgb="FF212121"/>
        <rFont val="Arial"/>
        <family val="2"/>
      </rPr>
      <t>Construction commenced June 21, 2018.
Warranty period expired October 15, 2020</t>
    </r>
    <r>
      <rPr>
        <sz val="10"/>
        <color rgb="FF000000"/>
        <rFont val="Arial"/>
        <family val="2"/>
      </rPr>
      <t>. The budget information provided for the two projects includes both construction costs and soft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</si>
</sst>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12121"/>
      <name val="Arial"/>
      <family val="2"/>
    </font>
    <font>
      <sz val="10"/>
      <color theme="0"/>
      <name val="Arial"/>
      <family val="2"/>
    </font>
    <font>
      <sz val="10"/>
      <color rgb="FF545454"/>
      <name val="Arial"/>
      <family val="2"/>
    </font>
    <font>
      <sz val="10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164" fontId="2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6" fontId="2" fillId="0" borderId="0" xfId="3" applyNumberFormat="1" applyFont="1" applyAlignment="1">
      <alignment horizontal="left" vertical="top"/>
    </xf>
    <xf numFmtId="166" fontId="3" fillId="0" borderId="0" xfId="3" applyNumberFormat="1" applyFont="1" applyAlignment="1">
      <alignment vertical="top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/>
    <xf numFmtId="166" fontId="5" fillId="2" borderId="1" xfId="3" applyNumberFormat="1" applyFont="1" applyFill="1" applyBorder="1" applyAlignment="1"/>
    <xf numFmtId="166" fontId="5" fillId="2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4" fillId="0" borderId="1" xfId="1" applyNumberFormat="1" applyFont="1" applyBorder="1" applyAlignment="1">
      <alignment vertical="top" shrinkToFit="1"/>
    </xf>
    <xf numFmtId="166" fontId="4" fillId="0" borderId="1" xfId="3" applyNumberFormat="1" applyFont="1" applyBorder="1" applyAlignment="1">
      <alignment vertical="top" shrinkToFi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164" fontId="2" fillId="0" borderId="1" xfId="1" applyNumberFormat="1" applyFont="1" applyBorder="1" applyAlignment="1">
      <alignment vertical="top"/>
    </xf>
    <xf numFmtId="166" fontId="2" fillId="0" borderId="1" xfId="3" applyNumberFormat="1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4" fontId="2" fillId="0" borderId="1" xfId="1" applyNumberFormat="1" applyFont="1" applyBorder="1" applyAlignment="1">
      <alignment vertical="top" wrapText="1"/>
    </xf>
    <xf numFmtId="166" fontId="2" fillId="0" borderId="1" xfId="3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 wrapText="1"/>
    </xf>
    <xf numFmtId="166" fontId="2" fillId="0" borderId="1" xfId="3" applyNumberFormat="1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left" vertical="top" wrapText="1"/>
    </xf>
    <xf numFmtId="165" fontId="2" fillId="0" borderId="1" xfId="2" applyNumberFormat="1" applyFont="1" applyBorder="1" applyAlignment="1">
      <alignment horizontal="left" vertical="top"/>
    </xf>
    <xf numFmtId="165" fontId="2" fillId="0" borderId="1" xfId="2" applyNumberFormat="1" applyFont="1" applyBorder="1" applyAlignment="1">
      <alignment vertical="top"/>
    </xf>
    <xf numFmtId="166" fontId="2" fillId="0" borderId="1" xfId="3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vertical="top"/>
    </xf>
    <xf numFmtId="166" fontId="3" fillId="0" borderId="1" xfId="3" applyNumberFormat="1" applyFont="1" applyBorder="1" applyAlignment="1">
      <alignment vertical="top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Procurement Dollars by Method</a:t>
            </a:r>
            <a:br>
              <a:rPr lang="en-US" sz="1800"/>
            </a:br>
            <a:r>
              <a:rPr lang="en-US" sz="1800"/>
              <a:t>DGS Report</a:t>
            </a:r>
            <a:r>
              <a:rPr lang="en-US" sz="1800" baseline="0"/>
              <a:t> on Projects &gt;$2M (FYs '18-'22)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'$2M or more'!$E$305</c:f>
              <c:strCache>
                <c:ptCount val="1"/>
                <c:pt idx="0">
                  <c:v> Budget by method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6E-48C7-8B45-43C3BA4D2E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26E-48C7-8B45-43C3BA4D2E7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6E-48C7-8B45-43C3BA4D2E74}"/>
              </c:ext>
            </c:extLst>
          </c:dPt>
          <c:cat>
            <c:strRef>
              <c:f>'$2M or more'!$D$306:$D$309</c:f>
              <c:strCache>
                <c:ptCount val="4"/>
                <c:pt idx="0">
                  <c:v>Design-Bid-Build</c:v>
                </c:pt>
                <c:pt idx="1">
                  <c:v>Design-Build</c:v>
                </c:pt>
                <c:pt idx="2">
                  <c:v>CM@Risk</c:v>
                </c:pt>
                <c:pt idx="3">
                  <c:v>Other</c:v>
                </c:pt>
              </c:strCache>
            </c:strRef>
          </c:cat>
          <c:val>
            <c:numRef>
              <c:f>'$2M or more'!$E$306:$E$309</c:f>
              <c:numCache>
                <c:formatCode>_("$"* #,##0_);_("$"* \(#,##0\);_("$"* "-"??_);_(@_)</c:formatCode>
                <c:ptCount val="4"/>
                <c:pt idx="0">
                  <c:v>1627557749</c:v>
                </c:pt>
                <c:pt idx="1">
                  <c:v>83935668</c:v>
                </c:pt>
                <c:pt idx="2">
                  <c:v>589554861</c:v>
                </c:pt>
                <c:pt idx="3">
                  <c:v>267726789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E-48C7-8B45-43C3BA4D2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8168127"/>
        <c:axId val="1518166463"/>
      </c:barChart>
      <c:catAx>
        <c:axId val="151816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8166463"/>
        <c:crosses val="autoZero"/>
        <c:auto val="1"/>
        <c:lblAlgn val="ctr"/>
        <c:lblOffset val="100"/>
        <c:noMultiLvlLbl val="0"/>
      </c:catAx>
      <c:valAx>
        <c:axId val="151816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8168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Competitive Sealed Bid vs. Others ($$)</a:t>
            </a:r>
            <a:br>
              <a:rPr lang="en-US" sz="1800" b="0" i="0" baseline="0">
                <a:effectLst/>
              </a:rPr>
            </a:br>
            <a:r>
              <a:rPr lang="en-US" sz="1800" b="0" i="0" baseline="0">
                <a:effectLst/>
              </a:rPr>
              <a:t>DGS Report on Projects &gt;$2M (FYs '18-'22)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'$2M or more'!$D$321</c:f>
              <c:strCache>
                <c:ptCount val="1"/>
                <c:pt idx="0">
                  <c:v>Design-Bid-Build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'$2M or more'!$E$320:$F$320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more'!$E$321:$F$321</c:f>
              <c:numCache>
                <c:formatCode>General</c:formatCode>
                <c:ptCount val="2"/>
                <c:pt idx="0" formatCode="_(&quot;$&quot;* #,##0_);_(&quot;$&quot;* \(#,##0\);_(&quot;$&quot;* &quot;-&quot;??_);_(@_)">
                  <c:v>1627557749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8-4FB0-BA6E-DEA44A807D41}"/>
            </c:ext>
          </c:extLst>
        </c:ser>
        <c:ser>
          <c:idx val="1"/>
          <c:order val="1"/>
          <c:tx>
            <c:strRef>
              <c:f>'$2M or more'!$D$322</c:f>
              <c:strCache>
                <c:ptCount val="1"/>
                <c:pt idx="0">
                  <c:v>Design-Build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'$2M or more'!$E$320:$F$320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more'!$E$322:$F$322</c:f>
              <c:numCache>
                <c:formatCode>_("$"* #,##0_);_("$"* \(#,##0\);_("$"* "-"??_);_(@_)</c:formatCode>
                <c:ptCount val="2"/>
                <c:pt idx="1">
                  <c:v>83935668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8-4FB0-BA6E-DEA44A807D41}"/>
            </c:ext>
          </c:extLst>
        </c:ser>
        <c:ser>
          <c:idx val="2"/>
          <c:order val="2"/>
          <c:tx>
            <c:strRef>
              <c:f>'$2M or more'!$D$323</c:f>
              <c:strCache>
                <c:ptCount val="1"/>
                <c:pt idx="0">
                  <c:v>CM@Risk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'$2M or more'!$E$320:$F$320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more'!$E$323:$F$323</c:f>
              <c:numCache>
                <c:formatCode>_("$"* #,##0_);_("$"* \(#,##0\);_("$"* "-"??_);_(@_)</c:formatCode>
                <c:ptCount val="2"/>
                <c:pt idx="1">
                  <c:v>589554861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B8-4FB0-BA6E-DEA44A807D41}"/>
            </c:ext>
          </c:extLst>
        </c:ser>
        <c:ser>
          <c:idx val="3"/>
          <c:order val="3"/>
          <c:tx>
            <c:strRef>
              <c:f>'$2M or more'!$D$324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'$2M or more'!$E$320:$F$320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more'!$E$324:$F$324</c:f>
              <c:numCache>
                <c:formatCode>_("$"* #,##0_);_("$"* \(#,##0\);_("$"* "-"??_);_(@_)</c:formatCode>
                <c:ptCount val="2"/>
                <c:pt idx="1">
                  <c:v>267726789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B8-4FB0-BA6E-DEA44A80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9286111"/>
        <c:axId val="1639285279"/>
      </c:barChart>
      <c:catAx>
        <c:axId val="163928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285279"/>
        <c:crosses val="autoZero"/>
        <c:auto val="1"/>
        <c:lblAlgn val="ctr"/>
        <c:lblOffset val="100"/>
        <c:noMultiLvlLbl val="0"/>
      </c:catAx>
      <c:valAx>
        <c:axId val="163928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286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Procurement Projects by Method</a:t>
            </a:r>
            <a:br>
              <a:rPr lang="en-US" sz="1800" b="0" i="0" baseline="0">
                <a:effectLst/>
              </a:rPr>
            </a:br>
            <a:r>
              <a:rPr lang="en-US" sz="1800" b="0" i="0" baseline="0">
                <a:effectLst/>
              </a:rPr>
              <a:t>DGS Report on Projects &gt;$2M (FYs '18-'22)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'$2M or more'!$D$313:$D$316</c:f>
              <c:strCache>
                <c:ptCount val="4"/>
                <c:pt idx="0">
                  <c:v>Design-Bid-Build</c:v>
                </c:pt>
                <c:pt idx="1">
                  <c:v>Design-Build</c:v>
                </c:pt>
                <c:pt idx="2">
                  <c:v>CM@Risk</c:v>
                </c:pt>
                <c:pt idx="3">
                  <c:v>Other</c:v>
                </c:pt>
              </c:strCache>
            </c:strRef>
          </c:cat>
          <c:val>
            <c:numRef>
              <c:f>'$2M or more'!$E$313:$E$316</c:f>
              <c:numCache>
                <c:formatCode>_(* #,##0_);_(* \(#,##0\);_(* "-"??_);_(@_)</c:formatCode>
                <c:ptCount val="4"/>
                <c:pt idx="0">
                  <c:v>229</c:v>
                </c:pt>
                <c:pt idx="1">
                  <c:v>11</c:v>
                </c:pt>
                <c:pt idx="2">
                  <c:v>22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C-4307-9B9F-70AD44580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1866015"/>
        <c:axId val="1481866431"/>
      </c:barChart>
      <c:catAx>
        <c:axId val="148186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866431"/>
        <c:crosses val="autoZero"/>
        <c:auto val="1"/>
        <c:lblAlgn val="ctr"/>
        <c:lblOffset val="100"/>
        <c:noMultiLvlLbl val="0"/>
      </c:catAx>
      <c:valAx>
        <c:axId val="1481866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1866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Competitive Sealed Bid vs. Others (# or projects)</a:t>
            </a:r>
            <a:br>
              <a:rPr lang="en-US" sz="1800" b="0" i="0" baseline="0">
                <a:effectLst/>
              </a:rPr>
            </a:br>
            <a:r>
              <a:rPr lang="en-US" sz="1800" b="0" i="0" baseline="0">
                <a:effectLst/>
              </a:rPr>
              <a:t>DGS Report on Projects &gt;$2M (FYs '18-'22)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'$2M or more'!$D$328</c:f>
              <c:strCache>
                <c:ptCount val="1"/>
                <c:pt idx="0">
                  <c:v>Design-Bid-Build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'$2M or more'!$E$327:$F$327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more'!$E$328:$F$328</c:f>
              <c:numCache>
                <c:formatCode>General</c:formatCode>
                <c:ptCount val="2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5-431A-92BD-CA817F4493A0}"/>
            </c:ext>
          </c:extLst>
        </c:ser>
        <c:ser>
          <c:idx val="1"/>
          <c:order val="1"/>
          <c:tx>
            <c:strRef>
              <c:f>'$2M or more'!$D$329</c:f>
              <c:strCache>
                <c:ptCount val="1"/>
                <c:pt idx="0">
                  <c:v>Design-Build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'$2M or more'!$E$327:$F$327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more'!$E$329:$F$329</c:f>
              <c:numCache>
                <c:formatCode>General</c:formatCode>
                <c:ptCount val="2"/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5-431A-92BD-CA817F4493A0}"/>
            </c:ext>
          </c:extLst>
        </c:ser>
        <c:ser>
          <c:idx val="2"/>
          <c:order val="2"/>
          <c:tx>
            <c:strRef>
              <c:f>'$2M or more'!$D$330</c:f>
              <c:strCache>
                <c:ptCount val="1"/>
                <c:pt idx="0">
                  <c:v>CM@Risk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'$2M or more'!$E$327:$F$327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more'!$E$330:$F$330</c:f>
              <c:numCache>
                <c:formatCode>General</c:formatCode>
                <c:ptCount val="2"/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5-431A-92BD-CA817F4493A0}"/>
            </c:ext>
          </c:extLst>
        </c:ser>
        <c:ser>
          <c:idx val="3"/>
          <c:order val="3"/>
          <c:tx>
            <c:strRef>
              <c:f>'$2M or more'!$D$331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'$2M or more'!$E$327:$F$327</c:f>
              <c:strCache>
                <c:ptCount val="2"/>
                <c:pt idx="0">
                  <c:v>Hard bid</c:v>
                </c:pt>
                <c:pt idx="1">
                  <c:v>Alternative</c:v>
                </c:pt>
              </c:strCache>
            </c:strRef>
          </c:cat>
          <c:val>
            <c:numRef>
              <c:f>'$2M or more'!$E$331:$F$331</c:f>
              <c:numCache>
                <c:formatCode>General</c:formatCode>
                <c:ptCount val="2"/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45-431A-92BD-CA817F449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0452671"/>
        <c:axId val="1770453503"/>
      </c:barChart>
      <c:catAx>
        <c:axId val="1770452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453503"/>
        <c:crosses val="autoZero"/>
        <c:auto val="1"/>
        <c:lblAlgn val="ctr"/>
        <c:lblOffset val="100"/>
        <c:noMultiLvlLbl val="0"/>
      </c:catAx>
      <c:valAx>
        <c:axId val="177045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452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4E3F2B-3A15-4180-BAC9-3F1C73D037EF}">
  <sheetPr/>
  <sheetViews>
    <sheetView zoomScale="187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67E4E1-5940-4C1D-B789-056EBBC66A84}">
  <sheetPr/>
  <sheetViews>
    <sheetView zoomScale="186" workbookViewId="0" zoomToFit="1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9B4967A-0A5A-4A8E-86FC-19B6074DCBB7}">
  <sheetPr/>
  <sheetViews>
    <sheetView zoomScale="186" workbookViewId="0" zoomToFit="1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1DFC4D6-C97A-46EB-B55D-1AD2218A94B4}">
  <sheetPr/>
  <sheetViews>
    <sheetView zoomScale="186" workbookViewId="0" zoomToFit="1"/>
  </sheetViews>
  <pageMargins left="0.7" right="0.7" top="0.75" bottom="0.75" header="0.3" footer="0.3"/>
  <pageSetup orientation="landscape" r:id="rId1"/>
  <drawing r:id="rId2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499578</xdr:colOff>
      <xdr:row>180</xdr:row>
      <xdr:rowOff>0</xdr:rowOff>
    </xdr:from>
    <xdr:ext cx="31750" cy="9525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CB8A02AD-9190-44E9-82AB-CE1999DCE374}"/>
            </a:ext>
          </a:extLst>
        </xdr:cNvPr>
        <xdr:cNvSpPr/>
      </xdr:nvSpPr>
      <xdr:spPr>
        <a:xfrm>
          <a:off x="10281753" y="1619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439239</xdr:colOff>
      <xdr:row>188</xdr:row>
      <xdr:rowOff>0</xdr:rowOff>
    </xdr:from>
    <xdr:ext cx="31750" cy="9525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A32741B1-E6A5-4017-8C66-10ABBE29B015}"/>
            </a:ext>
          </a:extLst>
        </xdr:cNvPr>
        <xdr:cNvSpPr/>
      </xdr:nvSpPr>
      <xdr:spPr>
        <a:xfrm>
          <a:off x="11107239" y="14573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499541</xdr:colOff>
      <xdr:row>188</xdr:row>
      <xdr:rowOff>0</xdr:rowOff>
    </xdr:from>
    <xdr:ext cx="31750" cy="9525"/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B88DD3D1-6E25-4719-B7A1-D23C8FA4DD3C}"/>
            </a:ext>
          </a:extLst>
        </xdr:cNvPr>
        <xdr:cNvSpPr/>
      </xdr:nvSpPr>
      <xdr:spPr>
        <a:xfrm>
          <a:off x="10281716" y="14573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188</xdr:row>
      <xdr:rowOff>0</xdr:rowOff>
    </xdr:from>
    <xdr:ext cx="31750" cy="9525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F16B57BB-AC66-4CD5-AF19-1D50AD6B766A}"/>
            </a:ext>
          </a:extLst>
        </xdr:cNvPr>
        <xdr:cNvSpPr/>
      </xdr:nvSpPr>
      <xdr:spPr>
        <a:xfrm>
          <a:off x="11005549" y="14573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205</xdr:row>
      <xdr:rowOff>0</xdr:rowOff>
    </xdr:from>
    <xdr:ext cx="31750" cy="9525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F36CBEA6-74B5-449C-AF3A-104EB4293395}"/>
            </a:ext>
          </a:extLst>
        </xdr:cNvPr>
        <xdr:cNvSpPr/>
      </xdr:nvSpPr>
      <xdr:spPr>
        <a:xfrm>
          <a:off x="10281711" y="42100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205</xdr:row>
      <xdr:rowOff>0</xdr:rowOff>
    </xdr:from>
    <xdr:ext cx="31750" cy="9525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2520537F-9F09-4EB5-8E13-1AD42B215BBD}"/>
            </a:ext>
          </a:extLst>
        </xdr:cNvPr>
        <xdr:cNvSpPr/>
      </xdr:nvSpPr>
      <xdr:spPr>
        <a:xfrm>
          <a:off x="11005549" y="42100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499546</xdr:colOff>
      <xdr:row>221</xdr:row>
      <xdr:rowOff>0</xdr:rowOff>
    </xdr:from>
    <xdr:ext cx="31750" cy="9525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D343A306-5C2C-4A12-BFDF-62636DFC827B}"/>
            </a:ext>
          </a:extLst>
        </xdr:cNvPr>
        <xdr:cNvSpPr/>
      </xdr:nvSpPr>
      <xdr:spPr>
        <a:xfrm>
          <a:off x="10281721" y="68008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221</xdr:row>
      <xdr:rowOff>0</xdr:rowOff>
    </xdr:from>
    <xdr:ext cx="31750" cy="9525"/>
    <xdr:sp macro="" textlink="">
      <xdr:nvSpPr>
        <xdr:cNvPr id="9" name="Shape 12">
          <a:extLst>
            <a:ext uri="{FF2B5EF4-FFF2-40B4-BE49-F238E27FC236}">
              <a16:creationId xmlns:a16="http://schemas.microsoft.com/office/drawing/2014/main" id="{8BE4B018-7FA7-4C55-92AF-88E2E9893ABC}"/>
            </a:ext>
          </a:extLst>
        </xdr:cNvPr>
        <xdr:cNvSpPr/>
      </xdr:nvSpPr>
      <xdr:spPr>
        <a:xfrm>
          <a:off x="11005549" y="68008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234</xdr:row>
      <xdr:rowOff>0</xdr:rowOff>
    </xdr:from>
    <xdr:ext cx="31750" cy="9525"/>
    <xdr:sp macro="" textlink="">
      <xdr:nvSpPr>
        <xdr:cNvPr id="10" name="Shape 13">
          <a:extLst>
            <a:ext uri="{FF2B5EF4-FFF2-40B4-BE49-F238E27FC236}">
              <a16:creationId xmlns:a16="http://schemas.microsoft.com/office/drawing/2014/main" id="{99CB8D78-7F26-4961-99AD-E4AC3F935B04}"/>
            </a:ext>
          </a:extLst>
        </xdr:cNvPr>
        <xdr:cNvSpPr/>
      </xdr:nvSpPr>
      <xdr:spPr>
        <a:xfrm>
          <a:off x="10281711" y="89058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234</xdr:row>
      <xdr:rowOff>0</xdr:rowOff>
    </xdr:from>
    <xdr:ext cx="31750" cy="9525"/>
    <xdr:sp macro="" textlink="">
      <xdr:nvSpPr>
        <xdr:cNvPr id="11" name="Shape 14">
          <a:extLst>
            <a:ext uri="{FF2B5EF4-FFF2-40B4-BE49-F238E27FC236}">
              <a16:creationId xmlns:a16="http://schemas.microsoft.com/office/drawing/2014/main" id="{A6EB5A27-ED40-4D15-824C-EBFC6CEA7503}"/>
            </a:ext>
          </a:extLst>
        </xdr:cNvPr>
        <xdr:cNvSpPr/>
      </xdr:nvSpPr>
      <xdr:spPr>
        <a:xfrm>
          <a:off x="11005549" y="89058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499541</xdr:colOff>
      <xdr:row>249</xdr:row>
      <xdr:rowOff>0</xdr:rowOff>
    </xdr:from>
    <xdr:ext cx="31750" cy="9525"/>
    <xdr:sp macro="" textlink="">
      <xdr:nvSpPr>
        <xdr:cNvPr id="12" name="Shape 15">
          <a:extLst>
            <a:ext uri="{FF2B5EF4-FFF2-40B4-BE49-F238E27FC236}">
              <a16:creationId xmlns:a16="http://schemas.microsoft.com/office/drawing/2014/main" id="{E515D833-9D37-4C5C-ADE7-89ADC28808D6}"/>
            </a:ext>
          </a:extLst>
        </xdr:cNvPr>
        <xdr:cNvSpPr/>
      </xdr:nvSpPr>
      <xdr:spPr>
        <a:xfrm>
          <a:off x="10281716" y="113347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249</xdr:row>
      <xdr:rowOff>0</xdr:rowOff>
    </xdr:from>
    <xdr:ext cx="31750" cy="9525"/>
    <xdr:sp macro="" textlink="">
      <xdr:nvSpPr>
        <xdr:cNvPr id="13" name="Shape 16">
          <a:extLst>
            <a:ext uri="{FF2B5EF4-FFF2-40B4-BE49-F238E27FC236}">
              <a16:creationId xmlns:a16="http://schemas.microsoft.com/office/drawing/2014/main" id="{9D4E0D28-0BD2-424B-9E86-22D7351FF3B7}"/>
            </a:ext>
          </a:extLst>
        </xdr:cNvPr>
        <xdr:cNvSpPr/>
      </xdr:nvSpPr>
      <xdr:spPr>
        <a:xfrm>
          <a:off x="11005549" y="113347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261</xdr:row>
      <xdr:rowOff>0</xdr:rowOff>
    </xdr:from>
    <xdr:ext cx="31750" cy="9525"/>
    <xdr:sp macro="" textlink="">
      <xdr:nvSpPr>
        <xdr:cNvPr id="14" name="Shape 17">
          <a:extLst>
            <a:ext uri="{FF2B5EF4-FFF2-40B4-BE49-F238E27FC236}">
              <a16:creationId xmlns:a16="http://schemas.microsoft.com/office/drawing/2014/main" id="{D5484384-5794-4FDA-BA6E-13520B0C746A}"/>
            </a:ext>
          </a:extLst>
        </xdr:cNvPr>
        <xdr:cNvSpPr/>
      </xdr:nvSpPr>
      <xdr:spPr>
        <a:xfrm>
          <a:off x="10281711" y="132778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261</xdr:row>
      <xdr:rowOff>0</xdr:rowOff>
    </xdr:from>
    <xdr:ext cx="31750" cy="9525"/>
    <xdr:sp macro="" textlink="">
      <xdr:nvSpPr>
        <xdr:cNvPr id="15" name="Shape 18">
          <a:extLst>
            <a:ext uri="{FF2B5EF4-FFF2-40B4-BE49-F238E27FC236}">
              <a16:creationId xmlns:a16="http://schemas.microsoft.com/office/drawing/2014/main" id="{CDE6E468-9E10-40B2-AC47-8C35A2122E6F}"/>
            </a:ext>
          </a:extLst>
        </xdr:cNvPr>
        <xdr:cNvSpPr/>
      </xdr:nvSpPr>
      <xdr:spPr>
        <a:xfrm>
          <a:off x="11005549" y="132778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499578</xdr:colOff>
      <xdr:row>1</xdr:row>
      <xdr:rowOff>0</xdr:rowOff>
    </xdr:from>
    <xdr:ext cx="31750" cy="9525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297B01D0-7C12-4F76-A85A-767959E4810F}"/>
            </a:ext>
          </a:extLst>
        </xdr:cNvPr>
        <xdr:cNvSpPr/>
      </xdr:nvSpPr>
      <xdr:spPr>
        <a:xfrm>
          <a:off x="9491178" y="497014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439239</xdr:colOff>
      <xdr:row>42</xdr:row>
      <xdr:rowOff>0</xdr:rowOff>
    </xdr:from>
    <xdr:ext cx="31750" cy="9525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88E8325C-96FC-47BF-AC38-CBD33290A9DA}"/>
            </a:ext>
          </a:extLst>
        </xdr:cNvPr>
        <xdr:cNvSpPr/>
      </xdr:nvSpPr>
      <xdr:spPr>
        <a:xfrm>
          <a:off x="10326189" y="522922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499541</xdr:colOff>
      <xdr:row>42</xdr:row>
      <xdr:rowOff>0</xdr:rowOff>
    </xdr:from>
    <xdr:ext cx="31750" cy="9525"/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9C547A18-5DED-41E1-A11E-2DD5793066A3}"/>
            </a:ext>
          </a:extLst>
        </xdr:cNvPr>
        <xdr:cNvSpPr/>
      </xdr:nvSpPr>
      <xdr:spPr>
        <a:xfrm>
          <a:off x="9491141" y="522922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42</xdr:row>
      <xdr:rowOff>0</xdr:rowOff>
    </xdr:from>
    <xdr:ext cx="31750" cy="9525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27416E9F-AFA4-4520-B123-C4F4EC56D871}"/>
            </a:ext>
          </a:extLst>
        </xdr:cNvPr>
        <xdr:cNvSpPr/>
      </xdr:nvSpPr>
      <xdr:spPr>
        <a:xfrm>
          <a:off x="10224499" y="522922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1</xdr:row>
      <xdr:rowOff>0</xdr:rowOff>
    </xdr:from>
    <xdr:ext cx="31750" cy="9525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96B0E5F0-65F0-4501-9864-4577A942666D}"/>
            </a:ext>
          </a:extLst>
        </xdr:cNvPr>
        <xdr:cNvSpPr/>
      </xdr:nvSpPr>
      <xdr:spPr>
        <a:xfrm>
          <a:off x="9491136" y="553688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1</xdr:row>
      <xdr:rowOff>0</xdr:rowOff>
    </xdr:from>
    <xdr:ext cx="31750" cy="9525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D68281AF-F313-4F2D-BA8E-F60F60624B4F}"/>
            </a:ext>
          </a:extLst>
        </xdr:cNvPr>
        <xdr:cNvSpPr/>
      </xdr:nvSpPr>
      <xdr:spPr>
        <a:xfrm>
          <a:off x="10224499" y="553688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499546</xdr:colOff>
      <xdr:row>1</xdr:row>
      <xdr:rowOff>0</xdr:rowOff>
    </xdr:from>
    <xdr:ext cx="31750" cy="9525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B5AB88B8-8CA1-42C6-8E3E-859AC1A18D73}"/>
            </a:ext>
          </a:extLst>
        </xdr:cNvPr>
        <xdr:cNvSpPr/>
      </xdr:nvSpPr>
      <xdr:spPr>
        <a:xfrm>
          <a:off x="9491146" y="582834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1</xdr:row>
      <xdr:rowOff>0</xdr:rowOff>
    </xdr:from>
    <xdr:ext cx="31750" cy="9525"/>
    <xdr:sp macro="" textlink="">
      <xdr:nvSpPr>
        <xdr:cNvPr id="9" name="Shape 12">
          <a:extLst>
            <a:ext uri="{FF2B5EF4-FFF2-40B4-BE49-F238E27FC236}">
              <a16:creationId xmlns:a16="http://schemas.microsoft.com/office/drawing/2014/main" id="{5BB1A7CE-BBA5-4BD8-9C70-B916D2D9843A}"/>
            </a:ext>
          </a:extLst>
        </xdr:cNvPr>
        <xdr:cNvSpPr/>
      </xdr:nvSpPr>
      <xdr:spPr>
        <a:xfrm>
          <a:off x="10224499" y="582834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68</xdr:row>
      <xdr:rowOff>0</xdr:rowOff>
    </xdr:from>
    <xdr:ext cx="31750" cy="9525"/>
    <xdr:sp macro="" textlink="">
      <xdr:nvSpPr>
        <xdr:cNvPr id="10" name="Shape 13">
          <a:extLst>
            <a:ext uri="{FF2B5EF4-FFF2-40B4-BE49-F238E27FC236}">
              <a16:creationId xmlns:a16="http://schemas.microsoft.com/office/drawing/2014/main" id="{F4341C16-C480-4296-BBBE-08ED42F7F024}"/>
            </a:ext>
          </a:extLst>
        </xdr:cNvPr>
        <xdr:cNvSpPr/>
      </xdr:nvSpPr>
      <xdr:spPr>
        <a:xfrm>
          <a:off x="9491136" y="611981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68</xdr:row>
      <xdr:rowOff>0</xdr:rowOff>
    </xdr:from>
    <xdr:ext cx="31750" cy="9525"/>
    <xdr:sp macro="" textlink="">
      <xdr:nvSpPr>
        <xdr:cNvPr id="11" name="Shape 14">
          <a:extLst>
            <a:ext uri="{FF2B5EF4-FFF2-40B4-BE49-F238E27FC236}">
              <a16:creationId xmlns:a16="http://schemas.microsoft.com/office/drawing/2014/main" id="{D5B06ECE-8606-4961-8FAB-F6544028B49A}"/>
            </a:ext>
          </a:extLst>
        </xdr:cNvPr>
        <xdr:cNvSpPr/>
      </xdr:nvSpPr>
      <xdr:spPr>
        <a:xfrm>
          <a:off x="10224499" y="6119812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499541</xdr:colOff>
      <xdr:row>1</xdr:row>
      <xdr:rowOff>0</xdr:rowOff>
    </xdr:from>
    <xdr:ext cx="31750" cy="9525"/>
    <xdr:sp macro="" textlink="">
      <xdr:nvSpPr>
        <xdr:cNvPr id="12" name="Shape 15">
          <a:extLst>
            <a:ext uri="{FF2B5EF4-FFF2-40B4-BE49-F238E27FC236}">
              <a16:creationId xmlns:a16="http://schemas.microsoft.com/office/drawing/2014/main" id="{A014450D-CAA5-43E4-A004-D2901195D200}"/>
            </a:ext>
          </a:extLst>
        </xdr:cNvPr>
        <xdr:cNvSpPr/>
      </xdr:nvSpPr>
      <xdr:spPr>
        <a:xfrm>
          <a:off x="9491141" y="645985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1</xdr:row>
      <xdr:rowOff>0</xdr:rowOff>
    </xdr:from>
    <xdr:ext cx="31750" cy="9525"/>
    <xdr:sp macro="" textlink="">
      <xdr:nvSpPr>
        <xdr:cNvPr id="13" name="Shape 16">
          <a:extLst>
            <a:ext uri="{FF2B5EF4-FFF2-40B4-BE49-F238E27FC236}">
              <a16:creationId xmlns:a16="http://schemas.microsoft.com/office/drawing/2014/main" id="{8475027C-5CC6-4F5D-8D6B-09F83069CA76}"/>
            </a:ext>
          </a:extLst>
        </xdr:cNvPr>
        <xdr:cNvSpPr/>
      </xdr:nvSpPr>
      <xdr:spPr>
        <a:xfrm>
          <a:off x="10224499" y="64598550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6</xdr:col>
      <xdr:colOff>499536</xdr:colOff>
      <xdr:row>1</xdr:row>
      <xdr:rowOff>0</xdr:rowOff>
    </xdr:from>
    <xdr:ext cx="31750" cy="9525"/>
    <xdr:sp macro="" textlink="">
      <xdr:nvSpPr>
        <xdr:cNvPr id="14" name="Shape 17">
          <a:extLst>
            <a:ext uri="{FF2B5EF4-FFF2-40B4-BE49-F238E27FC236}">
              <a16:creationId xmlns:a16="http://schemas.microsoft.com/office/drawing/2014/main" id="{18A8CC8F-C004-40E6-8741-EED0A11EF310}"/>
            </a:ext>
          </a:extLst>
        </xdr:cNvPr>
        <xdr:cNvSpPr/>
      </xdr:nvSpPr>
      <xdr:spPr>
        <a:xfrm>
          <a:off x="9491136" y="673512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  <xdr:oneCellAnchor>
    <xdr:from>
      <xdr:col>7</xdr:col>
      <xdr:colOff>337549</xdr:colOff>
      <xdr:row>1</xdr:row>
      <xdr:rowOff>0</xdr:rowOff>
    </xdr:from>
    <xdr:ext cx="31750" cy="9525"/>
    <xdr:sp macro="" textlink="">
      <xdr:nvSpPr>
        <xdr:cNvPr id="15" name="Shape 18">
          <a:extLst>
            <a:ext uri="{FF2B5EF4-FFF2-40B4-BE49-F238E27FC236}">
              <a16:creationId xmlns:a16="http://schemas.microsoft.com/office/drawing/2014/main" id="{D4C20370-0854-4852-B1A2-CD30AA878C58}"/>
            </a:ext>
          </a:extLst>
        </xdr:cNvPr>
        <xdr:cNvSpPr/>
      </xdr:nvSpPr>
      <xdr:spPr>
        <a:xfrm>
          <a:off x="10224499" y="67351275"/>
          <a:ext cx="31750" cy="9525"/>
        </a:xfrm>
        <a:custGeom>
          <a:avLst/>
          <a:gdLst/>
          <a:ahLst/>
          <a:cxnLst/>
          <a:rect l="0" t="0" r="0" b="0"/>
          <a:pathLst>
            <a:path w="31750" h="9525">
              <a:moveTo>
                <a:pt x="31699" y="9525"/>
              </a:moveTo>
              <a:lnTo>
                <a:pt x="0" y="9525"/>
              </a:lnTo>
              <a:lnTo>
                <a:pt x="0" y="0"/>
              </a:lnTo>
              <a:lnTo>
                <a:pt x="31699" y="0"/>
              </a:lnTo>
              <a:lnTo>
                <a:pt x="31699" y="9525"/>
              </a:lnTo>
              <a:close/>
            </a:path>
          </a:pathLst>
        </a:custGeom>
        <a:solidFill>
          <a:srgbClr val="545454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4334639" cy="31478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09A82D-431B-B916-4572-9F9177EE20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4334899" cy="31468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08DE44-2A2C-53C3-D876-D4536C6E5D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4334899" cy="31468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77677D-C52A-6364-77E7-47E6F863A0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4334899" cy="314683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A326F5-94F8-9044-5303-D0A0CE1613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640625" defaultRowHeight="12.75" x14ac:dyDescent="0.2"/>
  <cols>
    <col min="1" max="1" width="5.83203125" style="3" bestFit="1" customWidth="1"/>
    <col min="2" max="2" width="38.83203125" style="3" customWidth="1"/>
    <col min="3" max="3" width="53.83203125" style="3" customWidth="1"/>
    <col min="4" max="4" width="18.5" style="3" customWidth="1"/>
    <col min="5" max="5" width="20.5" style="8" bestFit="1" customWidth="1"/>
    <col min="6" max="6" width="19.83203125" style="8" bestFit="1" customWidth="1"/>
    <col min="7" max="7" width="15.6640625" style="10" customWidth="1"/>
    <col min="8" max="8" width="11.6640625" style="10" customWidth="1"/>
    <col min="9" max="9" width="46" style="3" customWidth="1"/>
    <col min="10" max="10" width="19" style="3" bestFit="1" customWidth="1"/>
    <col min="11" max="11" width="17.6640625" style="3" bestFit="1" customWidth="1"/>
    <col min="12" max="12" width="15.6640625" style="3" bestFit="1" customWidth="1"/>
    <col min="13" max="16384" width="9.1640625" style="3"/>
  </cols>
  <sheetData>
    <row r="1" spans="1:9" ht="25.5" x14ac:dyDescent="0.2">
      <c r="A1" s="12" t="s">
        <v>207</v>
      </c>
      <c r="B1" s="12" t="s">
        <v>2</v>
      </c>
      <c r="C1" s="12" t="s">
        <v>3</v>
      </c>
      <c r="D1" s="12" t="s">
        <v>4</v>
      </c>
      <c r="E1" s="13" t="s">
        <v>5</v>
      </c>
      <c r="F1" s="13" t="s">
        <v>6</v>
      </c>
      <c r="G1" s="14" t="s">
        <v>182</v>
      </c>
      <c r="H1" s="15" t="s">
        <v>6</v>
      </c>
      <c r="I1" s="12" t="s">
        <v>7</v>
      </c>
    </row>
    <row r="2" spans="1:9" x14ac:dyDescent="0.2">
      <c r="A2" s="16">
        <v>2022</v>
      </c>
      <c r="B2" s="16" t="s">
        <v>8</v>
      </c>
      <c r="C2" s="16"/>
      <c r="D2" s="16" t="s">
        <v>9</v>
      </c>
      <c r="E2" s="17">
        <v>2892847</v>
      </c>
      <c r="F2" s="17">
        <v>2920000</v>
      </c>
      <c r="G2" s="18">
        <v>300</v>
      </c>
      <c r="H2" s="18">
        <v>450</v>
      </c>
      <c r="I2" s="19"/>
    </row>
    <row r="3" spans="1:9" x14ac:dyDescent="0.2">
      <c r="A3" s="16">
        <v>2022</v>
      </c>
      <c r="B3" s="16" t="s">
        <v>10</v>
      </c>
      <c r="C3" s="16"/>
      <c r="D3" s="20" t="s">
        <v>0</v>
      </c>
      <c r="E3" s="17">
        <v>6080941</v>
      </c>
      <c r="F3" s="17">
        <v>5945562</v>
      </c>
      <c r="G3" s="18">
        <v>270</v>
      </c>
      <c r="H3" s="18">
        <v>722</v>
      </c>
      <c r="I3" s="16" t="s">
        <v>11</v>
      </c>
    </row>
    <row r="4" spans="1:9" ht="139.5" customHeight="1" x14ac:dyDescent="0.2">
      <c r="A4" s="16">
        <v>2022</v>
      </c>
      <c r="B4" s="16" t="s">
        <v>12</v>
      </c>
      <c r="C4" s="16" t="s">
        <v>13</v>
      </c>
      <c r="D4" s="16" t="s">
        <v>9</v>
      </c>
      <c r="E4" s="17">
        <v>2946328</v>
      </c>
      <c r="F4" s="17">
        <v>3342981</v>
      </c>
      <c r="G4" s="18">
        <v>240</v>
      </c>
      <c r="H4" s="18">
        <v>361</v>
      </c>
      <c r="I4" s="22" t="s">
        <v>15</v>
      </c>
    </row>
    <row r="5" spans="1:9" x14ac:dyDescent="0.2">
      <c r="A5" s="16">
        <v>2022</v>
      </c>
      <c r="B5" s="16" t="s">
        <v>16</v>
      </c>
      <c r="C5" s="16" t="s">
        <v>17</v>
      </c>
      <c r="D5" s="20" t="s">
        <v>0</v>
      </c>
      <c r="E5" s="17">
        <v>3272209</v>
      </c>
      <c r="F5" s="17">
        <v>3448216</v>
      </c>
      <c r="G5" s="18">
        <v>210</v>
      </c>
      <c r="H5" s="18">
        <v>464</v>
      </c>
      <c r="I5" s="22"/>
    </row>
    <row r="6" spans="1:9" x14ac:dyDescent="0.2">
      <c r="A6" s="16">
        <v>2022</v>
      </c>
      <c r="B6" s="16" t="s">
        <v>18</v>
      </c>
      <c r="C6" s="16" t="s">
        <v>19</v>
      </c>
      <c r="D6" s="16" t="s">
        <v>9</v>
      </c>
      <c r="E6" s="17">
        <v>10500000</v>
      </c>
      <c r="F6" s="17">
        <v>8838853</v>
      </c>
      <c r="G6" s="18">
        <v>270</v>
      </c>
      <c r="H6" s="18">
        <v>270</v>
      </c>
      <c r="I6" s="16" t="s">
        <v>20</v>
      </c>
    </row>
    <row r="7" spans="1:9" x14ac:dyDescent="0.2">
      <c r="A7" s="16">
        <v>2022</v>
      </c>
      <c r="B7" s="16" t="s">
        <v>18</v>
      </c>
      <c r="C7" s="16" t="s">
        <v>21</v>
      </c>
      <c r="D7" s="16" t="s">
        <v>9</v>
      </c>
      <c r="E7" s="17">
        <v>4000000</v>
      </c>
      <c r="F7" s="17">
        <v>2147881</v>
      </c>
      <c r="G7" s="18">
        <v>150</v>
      </c>
      <c r="H7" s="18">
        <v>150</v>
      </c>
      <c r="I7" s="16" t="s">
        <v>20</v>
      </c>
    </row>
    <row r="8" spans="1:9" ht="63.75" x14ac:dyDescent="0.2">
      <c r="A8" s="16">
        <v>2022</v>
      </c>
      <c r="B8" s="16" t="s">
        <v>22</v>
      </c>
      <c r="C8" s="16" t="s">
        <v>23</v>
      </c>
      <c r="D8" s="16" t="s">
        <v>9</v>
      </c>
      <c r="E8" s="17">
        <v>5332994</v>
      </c>
      <c r="F8" s="17">
        <v>4113326</v>
      </c>
      <c r="G8" s="18">
        <v>403</v>
      </c>
      <c r="H8" s="18">
        <v>1029</v>
      </c>
      <c r="I8" s="16" t="s">
        <v>24</v>
      </c>
    </row>
    <row r="9" spans="1:9" ht="25.5" x14ac:dyDescent="0.2">
      <c r="A9" s="16">
        <v>2022</v>
      </c>
      <c r="B9" s="16" t="s">
        <v>25</v>
      </c>
      <c r="C9" s="16" t="s">
        <v>26</v>
      </c>
      <c r="D9" s="16" t="s">
        <v>9</v>
      </c>
      <c r="E9" s="17">
        <v>27000000</v>
      </c>
      <c r="F9" s="17">
        <v>26721706</v>
      </c>
      <c r="G9" s="18">
        <v>343</v>
      </c>
      <c r="H9" s="18">
        <v>724</v>
      </c>
      <c r="I9" s="16" t="s">
        <v>27</v>
      </c>
    </row>
    <row r="10" spans="1:9" x14ac:dyDescent="0.2">
      <c r="A10" s="16">
        <v>2022</v>
      </c>
      <c r="B10" s="16" t="s">
        <v>28</v>
      </c>
      <c r="C10" s="16" t="s">
        <v>29</v>
      </c>
      <c r="D10" s="16" t="s">
        <v>9</v>
      </c>
      <c r="E10" s="17">
        <v>4683700</v>
      </c>
      <c r="F10" s="17">
        <v>4391701</v>
      </c>
      <c r="G10" s="18">
        <v>180</v>
      </c>
      <c r="H10" s="18">
        <v>230</v>
      </c>
      <c r="I10" s="16" t="s">
        <v>27</v>
      </c>
    </row>
    <row r="11" spans="1:9" x14ac:dyDescent="0.2">
      <c r="A11" s="16">
        <v>2022</v>
      </c>
      <c r="B11" s="16" t="s">
        <v>28</v>
      </c>
      <c r="C11" s="16" t="s">
        <v>30</v>
      </c>
      <c r="D11" s="16" t="s">
        <v>9</v>
      </c>
      <c r="E11" s="17">
        <v>6149804</v>
      </c>
      <c r="F11" s="17">
        <v>6410057</v>
      </c>
      <c r="G11" s="18">
        <v>495</v>
      </c>
      <c r="H11" s="18">
        <v>510</v>
      </c>
      <c r="I11" s="16" t="s">
        <v>31</v>
      </c>
    </row>
    <row r="12" spans="1:9" x14ac:dyDescent="0.2">
      <c r="A12" s="16">
        <v>2022</v>
      </c>
      <c r="B12" s="16" t="s">
        <v>28</v>
      </c>
      <c r="C12" s="16" t="s">
        <v>32</v>
      </c>
      <c r="D12" s="16" t="s">
        <v>9</v>
      </c>
      <c r="E12" s="17">
        <v>4400000</v>
      </c>
      <c r="F12" s="17">
        <v>4400000</v>
      </c>
      <c r="G12" s="18">
        <v>300</v>
      </c>
      <c r="H12" s="18">
        <v>325</v>
      </c>
      <c r="I12" s="16" t="s">
        <v>27</v>
      </c>
    </row>
    <row r="13" spans="1:9" x14ac:dyDescent="0.2">
      <c r="A13" s="16">
        <v>2022</v>
      </c>
      <c r="B13" s="16" t="s">
        <v>33</v>
      </c>
      <c r="C13" s="16" t="s">
        <v>34</v>
      </c>
      <c r="D13" s="16" t="s">
        <v>9</v>
      </c>
      <c r="E13" s="17">
        <v>41283593</v>
      </c>
      <c r="F13" s="17">
        <v>41283593</v>
      </c>
      <c r="G13" s="18">
        <v>857</v>
      </c>
      <c r="H13" s="18">
        <v>857</v>
      </c>
      <c r="I13" s="22"/>
    </row>
    <row r="14" spans="1:9" x14ac:dyDescent="0.2">
      <c r="A14" s="16">
        <v>2022</v>
      </c>
      <c r="B14" s="16" t="s">
        <v>33</v>
      </c>
      <c r="C14" s="16" t="s">
        <v>35</v>
      </c>
      <c r="D14" s="16" t="s">
        <v>9</v>
      </c>
      <c r="E14" s="17">
        <v>24178807</v>
      </c>
      <c r="F14" s="17">
        <v>24219539</v>
      </c>
      <c r="G14" s="18">
        <v>660</v>
      </c>
      <c r="H14" s="18">
        <v>660</v>
      </c>
      <c r="I14" s="22"/>
    </row>
    <row r="15" spans="1:9" x14ac:dyDescent="0.2">
      <c r="A15" s="16">
        <v>2022</v>
      </c>
      <c r="B15" s="16" t="s">
        <v>33</v>
      </c>
      <c r="C15" s="16" t="s">
        <v>36</v>
      </c>
      <c r="D15" s="16" t="s">
        <v>9</v>
      </c>
      <c r="E15" s="17">
        <v>24861832</v>
      </c>
      <c r="F15" s="17">
        <v>25140543</v>
      </c>
      <c r="G15" s="18">
        <v>477</v>
      </c>
      <c r="H15" s="18">
        <v>478</v>
      </c>
      <c r="I15" s="22"/>
    </row>
    <row r="16" spans="1:9" x14ac:dyDescent="0.2">
      <c r="A16" s="16">
        <v>2022</v>
      </c>
      <c r="B16" s="16" t="s">
        <v>33</v>
      </c>
      <c r="C16" s="16" t="s">
        <v>37</v>
      </c>
      <c r="D16" s="16" t="s">
        <v>9</v>
      </c>
      <c r="E16" s="17">
        <v>10786253</v>
      </c>
      <c r="F16" s="17">
        <v>10583541</v>
      </c>
      <c r="G16" s="18">
        <v>385</v>
      </c>
      <c r="H16" s="18">
        <v>377</v>
      </c>
      <c r="I16" s="22"/>
    </row>
    <row r="17" spans="1:10" x14ac:dyDescent="0.2">
      <c r="A17" s="16">
        <v>2022</v>
      </c>
      <c r="B17" s="16" t="s">
        <v>38</v>
      </c>
      <c r="C17" s="16" t="s">
        <v>39</v>
      </c>
      <c r="D17" s="16" t="s">
        <v>9</v>
      </c>
      <c r="E17" s="17">
        <v>4467755</v>
      </c>
      <c r="F17" s="17">
        <v>5062734</v>
      </c>
      <c r="G17" s="18">
        <v>365</v>
      </c>
      <c r="H17" s="18">
        <v>730</v>
      </c>
      <c r="I17" s="19"/>
    </row>
    <row r="18" spans="1:10" ht="51" x14ac:dyDescent="0.2">
      <c r="A18" s="16">
        <v>2022</v>
      </c>
      <c r="B18" s="16" t="s">
        <v>40</v>
      </c>
      <c r="C18" s="16" t="s">
        <v>41</v>
      </c>
      <c r="D18" s="16" t="s">
        <v>9</v>
      </c>
      <c r="E18" s="17">
        <v>5000000</v>
      </c>
      <c r="F18" s="17">
        <v>2522128</v>
      </c>
      <c r="G18" s="18">
        <v>560</v>
      </c>
      <c r="H18" s="18">
        <v>820</v>
      </c>
      <c r="I18" s="16" t="s">
        <v>537</v>
      </c>
      <c r="J18" s="6"/>
    </row>
    <row r="19" spans="1:10" ht="25.5" x14ac:dyDescent="0.2">
      <c r="A19" s="16">
        <v>2022</v>
      </c>
      <c r="B19" s="16" t="s">
        <v>42</v>
      </c>
      <c r="C19" s="16" t="s">
        <v>43</v>
      </c>
      <c r="D19" s="20" t="s">
        <v>193</v>
      </c>
      <c r="E19" s="17">
        <v>2037090</v>
      </c>
      <c r="F19" s="17">
        <v>2483130</v>
      </c>
      <c r="G19" s="18">
        <v>548</v>
      </c>
      <c r="H19" s="18">
        <v>522</v>
      </c>
      <c r="I19" s="22"/>
    </row>
    <row r="20" spans="1:10" x14ac:dyDescent="0.2">
      <c r="A20" s="16">
        <v>2022</v>
      </c>
      <c r="B20" s="16" t="s">
        <v>42</v>
      </c>
      <c r="C20" s="16" t="s">
        <v>44</v>
      </c>
      <c r="D20" s="20" t="s">
        <v>193</v>
      </c>
      <c r="E20" s="17">
        <v>3428625</v>
      </c>
      <c r="F20" s="17">
        <v>3946439</v>
      </c>
      <c r="G20" s="18">
        <v>374</v>
      </c>
      <c r="H20" s="18">
        <v>220</v>
      </c>
      <c r="I20" s="19"/>
    </row>
    <row r="21" spans="1:10" x14ac:dyDescent="0.2">
      <c r="A21" s="16">
        <v>2022</v>
      </c>
      <c r="B21" s="16" t="s">
        <v>42</v>
      </c>
      <c r="C21" s="16" t="s">
        <v>45</v>
      </c>
      <c r="D21" s="20" t="s">
        <v>193</v>
      </c>
      <c r="E21" s="17">
        <v>21593000</v>
      </c>
      <c r="F21" s="17">
        <v>22531879</v>
      </c>
      <c r="G21" s="18">
        <v>503</v>
      </c>
      <c r="H21" s="18">
        <v>595</v>
      </c>
      <c r="I21" s="19"/>
    </row>
    <row r="22" spans="1:10" ht="25.5" x14ac:dyDescent="0.2">
      <c r="A22" s="16">
        <v>2022</v>
      </c>
      <c r="B22" s="16" t="s">
        <v>46</v>
      </c>
      <c r="C22" s="16" t="s">
        <v>184</v>
      </c>
      <c r="D22" s="16" t="s">
        <v>9</v>
      </c>
      <c r="E22" s="17">
        <v>43130335</v>
      </c>
      <c r="F22" s="17">
        <v>44041818</v>
      </c>
      <c r="G22" s="18">
        <v>639</v>
      </c>
      <c r="H22" s="18">
        <v>640</v>
      </c>
      <c r="I22" s="16" t="s">
        <v>183</v>
      </c>
    </row>
    <row r="23" spans="1:10" x14ac:dyDescent="0.2">
      <c r="A23" s="16">
        <v>2022</v>
      </c>
      <c r="B23" s="16" t="s">
        <v>47</v>
      </c>
      <c r="C23" s="16" t="s">
        <v>48</v>
      </c>
      <c r="D23" s="16" t="s">
        <v>9</v>
      </c>
      <c r="E23" s="17">
        <v>3734928</v>
      </c>
      <c r="F23" s="17">
        <v>3734869</v>
      </c>
      <c r="G23" s="18">
        <v>180</v>
      </c>
      <c r="H23" s="18">
        <v>342</v>
      </c>
      <c r="I23" s="16" t="s">
        <v>11</v>
      </c>
    </row>
    <row r="24" spans="1:10" x14ac:dyDescent="0.2">
      <c r="A24" s="16">
        <v>2022</v>
      </c>
      <c r="B24" s="16" t="s">
        <v>47</v>
      </c>
      <c r="C24" s="16" t="s">
        <v>49</v>
      </c>
      <c r="D24" s="16" t="s">
        <v>9</v>
      </c>
      <c r="E24" s="17">
        <v>25351135</v>
      </c>
      <c r="F24" s="17">
        <v>27874216</v>
      </c>
      <c r="G24" s="18">
        <v>548</v>
      </c>
      <c r="H24" s="18">
        <v>711</v>
      </c>
      <c r="I24" s="16" t="s">
        <v>11</v>
      </c>
    </row>
    <row r="25" spans="1:10" x14ac:dyDescent="0.2">
      <c r="A25" s="16">
        <v>2022</v>
      </c>
      <c r="B25" s="16" t="s">
        <v>47</v>
      </c>
      <c r="C25" s="16" t="s">
        <v>50</v>
      </c>
      <c r="D25" s="16" t="s">
        <v>9</v>
      </c>
      <c r="E25" s="17">
        <v>3400000</v>
      </c>
      <c r="F25" s="17">
        <v>3132290</v>
      </c>
      <c r="G25" s="18">
        <v>270</v>
      </c>
      <c r="H25" s="18">
        <v>337</v>
      </c>
      <c r="I25" s="16" t="s">
        <v>11</v>
      </c>
    </row>
    <row r="26" spans="1:10" x14ac:dyDescent="0.2">
      <c r="A26" s="16">
        <v>2022</v>
      </c>
      <c r="B26" s="16" t="s">
        <v>47</v>
      </c>
      <c r="C26" s="16" t="s">
        <v>51</v>
      </c>
      <c r="D26" s="16" t="s">
        <v>9</v>
      </c>
      <c r="E26" s="17">
        <v>16009587</v>
      </c>
      <c r="F26" s="17">
        <v>15681839</v>
      </c>
      <c r="G26" s="18">
        <v>913</v>
      </c>
      <c r="H26" s="18">
        <v>1066</v>
      </c>
      <c r="I26" s="16" t="s">
        <v>11</v>
      </c>
    </row>
    <row r="27" spans="1:10" x14ac:dyDescent="0.2">
      <c r="A27" s="16">
        <v>2022</v>
      </c>
      <c r="B27" s="16" t="s">
        <v>47</v>
      </c>
      <c r="C27" s="16" t="s">
        <v>52</v>
      </c>
      <c r="D27" s="16" t="s">
        <v>9</v>
      </c>
      <c r="E27" s="17">
        <v>9051779</v>
      </c>
      <c r="F27" s="17">
        <v>7103996</v>
      </c>
      <c r="G27" s="18">
        <v>405</v>
      </c>
      <c r="H27" s="18">
        <v>624</v>
      </c>
      <c r="I27" s="16" t="s">
        <v>11</v>
      </c>
    </row>
    <row r="28" spans="1:10" x14ac:dyDescent="0.2">
      <c r="A28" s="16">
        <v>2022</v>
      </c>
      <c r="B28" s="16" t="s">
        <v>47</v>
      </c>
      <c r="C28" s="16" t="s">
        <v>53</v>
      </c>
      <c r="D28" s="16" t="s">
        <v>9</v>
      </c>
      <c r="E28" s="17">
        <v>4975585</v>
      </c>
      <c r="F28" s="17">
        <v>4910716</v>
      </c>
      <c r="G28" s="18">
        <v>300</v>
      </c>
      <c r="H28" s="18">
        <v>723</v>
      </c>
      <c r="I28" s="16" t="s">
        <v>11</v>
      </c>
    </row>
    <row r="29" spans="1:10" x14ac:dyDescent="0.2">
      <c r="A29" s="16">
        <v>2022</v>
      </c>
      <c r="B29" s="16" t="s">
        <v>47</v>
      </c>
      <c r="C29" s="16" t="s">
        <v>54</v>
      </c>
      <c r="D29" s="16" t="s">
        <v>9</v>
      </c>
      <c r="E29" s="17">
        <v>5300000</v>
      </c>
      <c r="F29" s="17">
        <v>5536819</v>
      </c>
      <c r="G29" s="18">
        <v>450</v>
      </c>
      <c r="H29" s="18">
        <v>582</v>
      </c>
      <c r="I29" s="16" t="s">
        <v>11</v>
      </c>
    </row>
    <row r="30" spans="1:10" ht="38.25" x14ac:dyDescent="0.2">
      <c r="A30" s="16">
        <v>2022</v>
      </c>
      <c r="B30" s="16" t="s">
        <v>55</v>
      </c>
      <c r="C30" s="16" t="s">
        <v>56</v>
      </c>
      <c r="D30" s="16" t="s">
        <v>57</v>
      </c>
      <c r="E30" s="17">
        <v>5000000</v>
      </c>
      <c r="F30" s="17">
        <v>3850113</v>
      </c>
      <c r="G30" s="18">
        <v>334</v>
      </c>
      <c r="H30" s="18">
        <v>632</v>
      </c>
      <c r="I30" s="21" t="s">
        <v>58</v>
      </c>
    </row>
    <row r="31" spans="1:10" x14ac:dyDescent="0.2">
      <c r="A31" s="16">
        <v>2022</v>
      </c>
      <c r="B31" s="16" t="s">
        <v>59</v>
      </c>
      <c r="C31" s="16" t="s">
        <v>60</v>
      </c>
      <c r="D31" s="16" t="s">
        <v>9</v>
      </c>
      <c r="E31" s="17">
        <v>2600000</v>
      </c>
      <c r="F31" s="17">
        <v>2578857</v>
      </c>
      <c r="G31" s="18">
        <v>300</v>
      </c>
      <c r="H31" s="18">
        <v>480</v>
      </c>
      <c r="I31" s="19"/>
    </row>
    <row r="32" spans="1:10" x14ac:dyDescent="0.2">
      <c r="A32" s="16">
        <v>2022</v>
      </c>
      <c r="B32" s="16" t="s">
        <v>59</v>
      </c>
      <c r="C32" s="16" t="s">
        <v>61</v>
      </c>
      <c r="D32" s="16" t="s">
        <v>9</v>
      </c>
      <c r="E32" s="17">
        <v>2800000</v>
      </c>
      <c r="F32" s="17">
        <v>2605666</v>
      </c>
      <c r="G32" s="18">
        <v>270</v>
      </c>
      <c r="H32" s="18">
        <v>480</v>
      </c>
      <c r="I32" s="22"/>
    </row>
    <row r="33" spans="1:9" x14ac:dyDescent="0.2">
      <c r="A33" s="16">
        <v>2022</v>
      </c>
      <c r="B33" s="16" t="s">
        <v>59</v>
      </c>
      <c r="C33" s="16" t="s">
        <v>62</v>
      </c>
      <c r="D33" s="16" t="s">
        <v>9</v>
      </c>
      <c r="E33" s="17">
        <v>4000000</v>
      </c>
      <c r="F33" s="17">
        <v>3588297</v>
      </c>
      <c r="G33" s="18">
        <v>365</v>
      </c>
      <c r="H33" s="18">
        <v>270</v>
      </c>
      <c r="I33" s="19"/>
    </row>
    <row r="34" spans="1:9" x14ac:dyDescent="0.2">
      <c r="A34" s="16">
        <v>2022</v>
      </c>
      <c r="B34" s="16" t="s">
        <v>59</v>
      </c>
      <c r="C34" s="16" t="s">
        <v>63</v>
      </c>
      <c r="D34" s="16" t="s">
        <v>9</v>
      </c>
      <c r="E34" s="17">
        <v>3500000</v>
      </c>
      <c r="F34" s="17">
        <v>39737</v>
      </c>
      <c r="G34" s="18">
        <v>270</v>
      </c>
      <c r="H34" s="18">
        <v>450</v>
      </c>
      <c r="I34" s="19"/>
    </row>
    <row r="35" spans="1:9" x14ac:dyDescent="0.2">
      <c r="A35" s="16">
        <v>2022</v>
      </c>
      <c r="B35" s="16" t="s">
        <v>64</v>
      </c>
      <c r="C35" s="16" t="s">
        <v>65</v>
      </c>
      <c r="D35" s="16" t="s">
        <v>9</v>
      </c>
      <c r="E35" s="17">
        <v>2214820</v>
      </c>
      <c r="F35" s="17">
        <v>2337048</v>
      </c>
      <c r="G35" s="18">
        <v>390</v>
      </c>
      <c r="H35" s="18">
        <v>457</v>
      </c>
      <c r="I35" s="16" t="s">
        <v>66</v>
      </c>
    </row>
    <row r="36" spans="1:9" x14ac:dyDescent="0.2">
      <c r="A36" s="16">
        <v>2022</v>
      </c>
      <c r="B36" s="16" t="s">
        <v>64</v>
      </c>
      <c r="C36" s="16" t="s">
        <v>67</v>
      </c>
      <c r="D36" s="16" t="s">
        <v>9</v>
      </c>
      <c r="E36" s="17">
        <v>18682000</v>
      </c>
      <c r="F36" s="17">
        <v>6941108</v>
      </c>
      <c r="G36" s="18">
        <v>615</v>
      </c>
      <c r="H36" s="18">
        <v>689</v>
      </c>
      <c r="I36" s="16" t="s">
        <v>66</v>
      </c>
    </row>
    <row r="37" spans="1:9" x14ac:dyDescent="0.2">
      <c r="A37" s="16">
        <v>2022</v>
      </c>
      <c r="B37" s="16" t="s">
        <v>64</v>
      </c>
      <c r="C37" s="16" t="s">
        <v>68</v>
      </c>
      <c r="D37" s="16" t="s">
        <v>9</v>
      </c>
      <c r="E37" s="17">
        <v>2700000</v>
      </c>
      <c r="F37" s="17">
        <v>2646000</v>
      </c>
      <c r="G37" s="18">
        <v>352</v>
      </c>
      <c r="H37" s="18">
        <v>387</v>
      </c>
      <c r="I37" s="16" t="s">
        <v>66</v>
      </c>
    </row>
    <row r="38" spans="1:9" x14ac:dyDescent="0.2">
      <c r="A38" s="16">
        <v>2022</v>
      </c>
      <c r="B38" s="16" t="s">
        <v>64</v>
      </c>
      <c r="C38" s="16" t="s">
        <v>69</v>
      </c>
      <c r="D38" s="16" t="s">
        <v>9</v>
      </c>
      <c r="E38" s="17">
        <v>9933000</v>
      </c>
      <c r="F38" s="17">
        <v>9492613</v>
      </c>
      <c r="G38" s="18">
        <v>644</v>
      </c>
      <c r="H38" s="18">
        <v>531</v>
      </c>
      <c r="I38" s="16" t="s">
        <v>66</v>
      </c>
    </row>
    <row r="39" spans="1:9" x14ac:dyDescent="0.2">
      <c r="A39" s="16">
        <v>2022</v>
      </c>
      <c r="B39" s="16" t="s">
        <v>64</v>
      </c>
      <c r="C39" s="16" t="s">
        <v>70</v>
      </c>
      <c r="D39" s="16" t="s">
        <v>9</v>
      </c>
      <c r="E39" s="17">
        <v>2743981</v>
      </c>
      <c r="F39" s="17">
        <v>2306134</v>
      </c>
      <c r="G39" s="18">
        <v>198</v>
      </c>
      <c r="H39" s="18">
        <v>378</v>
      </c>
      <c r="I39" s="16" t="s">
        <v>66</v>
      </c>
    </row>
    <row r="40" spans="1:9" x14ac:dyDescent="0.2">
      <c r="A40" s="16">
        <v>2022</v>
      </c>
      <c r="B40" s="16" t="s">
        <v>64</v>
      </c>
      <c r="C40" s="16" t="s">
        <v>71</v>
      </c>
      <c r="D40" s="16" t="s">
        <v>9</v>
      </c>
      <c r="E40" s="17">
        <v>11973575</v>
      </c>
      <c r="F40" s="17">
        <v>15440928</v>
      </c>
      <c r="G40" s="18">
        <v>571</v>
      </c>
      <c r="H40" s="18">
        <v>749</v>
      </c>
      <c r="I40" s="16" t="s">
        <v>66</v>
      </c>
    </row>
    <row r="41" spans="1:9" x14ac:dyDescent="0.2">
      <c r="A41" s="16">
        <v>2022</v>
      </c>
      <c r="B41" s="16" t="s">
        <v>72</v>
      </c>
      <c r="C41" s="16" t="s">
        <v>73</v>
      </c>
      <c r="D41" s="16" t="s">
        <v>9</v>
      </c>
      <c r="E41" s="17">
        <v>20398000</v>
      </c>
      <c r="F41" s="17">
        <v>21360506</v>
      </c>
      <c r="G41" s="18">
        <v>460</v>
      </c>
      <c r="H41" s="18">
        <v>658</v>
      </c>
      <c r="I41" s="16" t="s">
        <v>20</v>
      </c>
    </row>
    <row r="42" spans="1:9" ht="25.5" x14ac:dyDescent="0.2">
      <c r="A42" s="16">
        <v>2022</v>
      </c>
      <c r="B42" s="16" t="s">
        <v>72</v>
      </c>
      <c r="C42" s="16" t="s">
        <v>74</v>
      </c>
      <c r="D42" s="16" t="s">
        <v>9</v>
      </c>
      <c r="E42" s="17">
        <v>10808400</v>
      </c>
      <c r="F42" s="17">
        <v>1283305</v>
      </c>
      <c r="G42" s="18">
        <v>912</v>
      </c>
      <c r="H42" s="18">
        <v>193</v>
      </c>
      <c r="I42" s="16" t="s">
        <v>75</v>
      </c>
    </row>
    <row r="43" spans="1:9" x14ac:dyDescent="0.2">
      <c r="A43" s="16">
        <v>2022</v>
      </c>
      <c r="B43" s="16" t="s">
        <v>72</v>
      </c>
      <c r="C43" s="16" t="s">
        <v>76</v>
      </c>
      <c r="D43" s="16" t="s">
        <v>9</v>
      </c>
      <c r="E43" s="17">
        <v>4263000</v>
      </c>
      <c r="F43" s="17">
        <v>4790258</v>
      </c>
      <c r="G43" s="18">
        <v>456</v>
      </c>
      <c r="H43" s="18">
        <v>613</v>
      </c>
      <c r="I43" s="16" t="s">
        <v>20</v>
      </c>
    </row>
    <row r="44" spans="1:9" ht="25.5" x14ac:dyDescent="0.2">
      <c r="A44" s="16">
        <v>2022</v>
      </c>
      <c r="B44" s="16" t="s">
        <v>72</v>
      </c>
      <c r="C44" s="16" t="s">
        <v>77</v>
      </c>
      <c r="D44" s="16" t="s">
        <v>9</v>
      </c>
      <c r="E44" s="17">
        <v>17975850</v>
      </c>
      <c r="F44" s="17">
        <v>18311445</v>
      </c>
      <c r="G44" s="18">
        <v>540</v>
      </c>
      <c r="H44" s="18">
        <v>791</v>
      </c>
      <c r="I44" s="16" t="s">
        <v>20</v>
      </c>
    </row>
    <row r="45" spans="1:9" x14ac:dyDescent="0.2">
      <c r="A45" s="16">
        <v>2022</v>
      </c>
      <c r="B45" s="16" t="s">
        <v>72</v>
      </c>
      <c r="C45" s="16" t="s">
        <v>78</v>
      </c>
      <c r="D45" s="16" t="s">
        <v>9</v>
      </c>
      <c r="E45" s="17">
        <v>3275000</v>
      </c>
      <c r="F45" s="17">
        <v>3413886</v>
      </c>
      <c r="G45" s="18">
        <v>240</v>
      </c>
      <c r="H45" s="18">
        <v>321</v>
      </c>
      <c r="I45" s="16" t="s">
        <v>79</v>
      </c>
    </row>
    <row r="46" spans="1:9" ht="51" x14ac:dyDescent="0.2">
      <c r="A46" s="16">
        <v>2022</v>
      </c>
      <c r="B46" s="16" t="s">
        <v>72</v>
      </c>
      <c r="C46" s="16" t="s">
        <v>80</v>
      </c>
      <c r="D46" s="16" t="s">
        <v>9</v>
      </c>
      <c r="E46" s="17">
        <v>3612858</v>
      </c>
      <c r="F46" s="17">
        <v>3747373</v>
      </c>
      <c r="G46" s="18">
        <v>180</v>
      </c>
      <c r="H46" s="18">
        <v>180</v>
      </c>
      <c r="I46" s="16" t="s">
        <v>81</v>
      </c>
    </row>
    <row r="47" spans="1:9" x14ac:dyDescent="0.2">
      <c r="A47" s="16">
        <v>2022</v>
      </c>
      <c r="B47" s="16" t="s">
        <v>72</v>
      </c>
      <c r="C47" s="16" t="s">
        <v>82</v>
      </c>
      <c r="D47" s="16" t="s">
        <v>9</v>
      </c>
      <c r="E47" s="17">
        <v>2586790</v>
      </c>
      <c r="F47" s="17">
        <v>2807159</v>
      </c>
      <c r="G47" s="18">
        <v>450</v>
      </c>
      <c r="H47" s="18">
        <v>540</v>
      </c>
      <c r="I47" s="16" t="s">
        <v>20</v>
      </c>
    </row>
    <row r="48" spans="1:9" ht="25.5" x14ac:dyDescent="0.2">
      <c r="A48" s="16">
        <v>2022</v>
      </c>
      <c r="B48" s="16" t="s">
        <v>72</v>
      </c>
      <c r="C48" s="16" t="s">
        <v>83</v>
      </c>
      <c r="D48" s="16" t="s">
        <v>9</v>
      </c>
      <c r="E48" s="17">
        <v>4596000</v>
      </c>
      <c r="F48" s="17">
        <v>4738025</v>
      </c>
      <c r="G48" s="18">
        <v>244</v>
      </c>
      <c r="H48" s="18">
        <v>307</v>
      </c>
      <c r="I48" s="16" t="s">
        <v>79</v>
      </c>
    </row>
    <row r="49" spans="1:9" ht="25.5" x14ac:dyDescent="0.2">
      <c r="A49" s="16">
        <v>2022</v>
      </c>
      <c r="B49" s="20" t="s">
        <v>208</v>
      </c>
      <c r="C49" s="16" t="s">
        <v>209</v>
      </c>
      <c r="D49" s="16" t="s">
        <v>9</v>
      </c>
      <c r="E49" s="17">
        <v>3000000</v>
      </c>
      <c r="F49" s="17">
        <v>3025855</v>
      </c>
      <c r="G49" s="18">
        <v>365</v>
      </c>
      <c r="H49" s="18">
        <v>436</v>
      </c>
      <c r="I49" s="24"/>
    </row>
    <row r="50" spans="1:9" x14ac:dyDescent="0.2">
      <c r="A50" s="16">
        <v>2022</v>
      </c>
      <c r="B50" s="16" t="s">
        <v>84</v>
      </c>
      <c r="C50" s="16" t="s">
        <v>85</v>
      </c>
      <c r="D50" s="16" t="s">
        <v>9</v>
      </c>
      <c r="E50" s="17">
        <v>1948400</v>
      </c>
      <c r="F50" s="17">
        <v>2312765</v>
      </c>
      <c r="G50" s="18">
        <v>182</v>
      </c>
      <c r="H50" s="18">
        <v>547</v>
      </c>
      <c r="I50" s="16" t="s">
        <v>66</v>
      </c>
    </row>
    <row r="51" spans="1:9" x14ac:dyDescent="0.2">
      <c r="A51" s="16">
        <v>2022</v>
      </c>
      <c r="B51" s="16" t="s">
        <v>84</v>
      </c>
      <c r="C51" s="16" t="s">
        <v>86</v>
      </c>
      <c r="D51" s="16" t="s">
        <v>9</v>
      </c>
      <c r="E51" s="17">
        <v>20790000</v>
      </c>
      <c r="F51" s="17">
        <v>20957526</v>
      </c>
      <c r="G51" s="18">
        <v>791</v>
      </c>
      <c r="H51" s="18">
        <v>1156</v>
      </c>
      <c r="I51" s="16" t="s">
        <v>66</v>
      </c>
    </row>
    <row r="52" spans="1:9" x14ac:dyDescent="0.2">
      <c r="A52" s="16">
        <v>2022</v>
      </c>
      <c r="B52" s="16" t="s">
        <v>84</v>
      </c>
      <c r="C52" s="16" t="s">
        <v>87</v>
      </c>
      <c r="D52" s="16" t="s">
        <v>9</v>
      </c>
      <c r="E52" s="17">
        <v>19994000</v>
      </c>
      <c r="F52" s="17">
        <v>20032321</v>
      </c>
      <c r="G52" s="18">
        <v>615</v>
      </c>
      <c r="H52" s="18">
        <v>980</v>
      </c>
      <c r="I52" s="16" t="s">
        <v>66</v>
      </c>
    </row>
    <row r="53" spans="1:9" ht="25.5" x14ac:dyDescent="0.2">
      <c r="A53" s="16">
        <v>2022</v>
      </c>
      <c r="B53" s="16" t="s">
        <v>84</v>
      </c>
      <c r="C53" s="16" t="s">
        <v>88</v>
      </c>
      <c r="D53" s="16" t="s">
        <v>9</v>
      </c>
      <c r="E53" s="17">
        <v>16750000</v>
      </c>
      <c r="F53" s="17">
        <v>17044085</v>
      </c>
      <c r="G53" s="18">
        <v>851</v>
      </c>
      <c r="H53" s="18">
        <v>1216</v>
      </c>
      <c r="I53" s="16" t="s">
        <v>66</v>
      </c>
    </row>
    <row r="54" spans="1:9" ht="25.5" x14ac:dyDescent="0.2">
      <c r="A54" s="16">
        <v>2022</v>
      </c>
      <c r="B54" s="16" t="s">
        <v>89</v>
      </c>
      <c r="C54" s="16" t="s">
        <v>90</v>
      </c>
      <c r="D54" s="16" t="s">
        <v>9</v>
      </c>
      <c r="E54" s="17">
        <v>17593</v>
      </c>
      <c r="F54" s="17">
        <v>16886121</v>
      </c>
      <c r="G54" s="18">
        <v>27</v>
      </c>
      <c r="H54" s="18">
        <v>27</v>
      </c>
      <c r="I54" s="16" t="s">
        <v>91</v>
      </c>
    </row>
    <row r="55" spans="1:9" x14ac:dyDescent="0.2">
      <c r="A55" s="16">
        <v>2022</v>
      </c>
      <c r="B55" s="16" t="s">
        <v>92</v>
      </c>
      <c r="C55" s="16" t="s">
        <v>93</v>
      </c>
      <c r="D55" s="16" t="s">
        <v>9</v>
      </c>
      <c r="E55" s="17">
        <v>28500000</v>
      </c>
      <c r="F55" s="17">
        <v>27227401</v>
      </c>
      <c r="G55" s="18">
        <v>731</v>
      </c>
      <c r="H55" s="18">
        <v>520</v>
      </c>
      <c r="I55" s="16" t="s">
        <v>94</v>
      </c>
    </row>
    <row r="56" spans="1:9" x14ac:dyDescent="0.2">
      <c r="A56" s="16">
        <v>2022</v>
      </c>
      <c r="B56" s="16" t="s">
        <v>95</v>
      </c>
      <c r="C56" s="16" t="s">
        <v>96</v>
      </c>
      <c r="D56" s="16" t="s">
        <v>9</v>
      </c>
      <c r="E56" s="17">
        <v>4772750</v>
      </c>
      <c r="F56" s="17">
        <v>4925464</v>
      </c>
      <c r="G56" s="18">
        <v>210</v>
      </c>
      <c r="H56" s="18">
        <v>326</v>
      </c>
      <c r="I56" s="16" t="s">
        <v>97</v>
      </c>
    </row>
    <row r="57" spans="1:9" x14ac:dyDescent="0.2">
      <c r="A57" s="16">
        <v>2022</v>
      </c>
      <c r="B57" s="16" t="s">
        <v>98</v>
      </c>
      <c r="C57" s="16" t="s">
        <v>99</v>
      </c>
      <c r="D57" s="16" t="s">
        <v>9</v>
      </c>
      <c r="E57" s="17">
        <v>15552000</v>
      </c>
      <c r="F57" s="17">
        <v>1710000</v>
      </c>
      <c r="G57" s="18">
        <v>973</v>
      </c>
      <c r="H57" s="18">
        <v>1187</v>
      </c>
      <c r="I57" s="16" t="s">
        <v>14</v>
      </c>
    </row>
    <row r="58" spans="1:9" ht="25.5" x14ac:dyDescent="0.2">
      <c r="A58" s="16">
        <v>2022</v>
      </c>
      <c r="B58" s="16" t="s">
        <v>100</v>
      </c>
      <c r="C58" s="16" t="s">
        <v>101</v>
      </c>
      <c r="D58" s="16" t="s">
        <v>9</v>
      </c>
      <c r="E58" s="17">
        <v>3823000</v>
      </c>
      <c r="F58" s="17">
        <v>3887792</v>
      </c>
      <c r="G58" s="18">
        <v>485</v>
      </c>
      <c r="H58" s="18">
        <v>524</v>
      </c>
      <c r="I58" s="16" t="s">
        <v>14</v>
      </c>
    </row>
    <row r="59" spans="1:9" x14ac:dyDescent="0.2">
      <c r="A59" s="16">
        <v>2022</v>
      </c>
      <c r="B59" s="16" t="s">
        <v>100</v>
      </c>
      <c r="C59" s="16" t="s">
        <v>102</v>
      </c>
      <c r="D59" s="16" t="s">
        <v>103</v>
      </c>
      <c r="E59" s="17">
        <v>33282000</v>
      </c>
      <c r="F59" s="17">
        <v>30454524</v>
      </c>
      <c r="G59" s="18">
        <v>1135</v>
      </c>
      <c r="H59" s="18">
        <v>1135</v>
      </c>
      <c r="I59" s="16" t="s">
        <v>14</v>
      </c>
    </row>
    <row r="60" spans="1:9" x14ac:dyDescent="0.2">
      <c r="A60" s="16">
        <v>2022</v>
      </c>
      <c r="B60" s="16" t="s">
        <v>100</v>
      </c>
      <c r="C60" s="16" t="s">
        <v>104</v>
      </c>
      <c r="D60" s="16" t="s">
        <v>9</v>
      </c>
      <c r="E60" s="17">
        <v>4388122</v>
      </c>
      <c r="F60" s="17">
        <v>4967945</v>
      </c>
      <c r="G60" s="18">
        <v>320</v>
      </c>
      <c r="H60" s="18">
        <v>358</v>
      </c>
      <c r="I60" s="16" t="s">
        <v>14</v>
      </c>
    </row>
    <row r="61" spans="1:9" x14ac:dyDescent="0.2">
      <c r="A61" s="16">
        <v>2022</v>
      </c>
      <c r="B61" s="16" t="s">
        <v>100</v>
      </c>
      <c r="C61" s="16" t="s">
        <v>105</v>
      </c>
      <c r="D61" s="16" t="s">
        <v>57</v>
      </c>
      <c r="E61" s="17">
        <v>29953000</v>
      </c>
      <c r="F61" s="17">
        <v>31131582</v>
      </c>
      <c r="G61" s="18">
        <v>855</v>
      </c>
      <c r="H61" s="18">
        <v>881</v>
      </c>
      <c r="I61" s="16" t="s">
        <v>14</v>
      </c>
    </row>
    <row r="62" spans="1:9" x14ac:dyDescent="0.2">
      <c r="A62" s="16">
        <v>2022</v>
      </c>
      <c r="B62" s="16" t="s">
        <v>100</v>
      </c>
      <c r="C62" s="16" t="s">
        <v>106</v>
      </c>
      <c r="D62" s="16" t="s">
        <v>9</v>
      </c>
      <c r="E62" s="17">
        <v>6893065</v>
      </c>
      <c r="F62" s="17">
        <v>6821171</v>
      </c>
      <c r="G62" s="18">
        <v>580</v>
      </c>
      <c r="H62" s="18">
        <v>580</v>
      </c>
      <c r="I62" s="16" t="s">
        <v>14</v>
      </c>
    </row>
    <row r="63" spans="1:9" x14ac:dyDescent="0.2">
      <c r="A63" s="16">
        <v>2022</v>
      </c>
      <c r="B63" s="16" t="s">
        <v>100</v>
      </c>
      <c r="C63" s="16" t="s">
        <v>107</v>
      </c>
      <c r="D63" s="16" t="s">
        <v>9</v>
      </c>
      <c r="E63" s="17">
        <v>2251210</v>
      </c>
      <c r="F63" s="17">
        <v>2454272</v>
      </c>
      <c r="G63" s="18">
        <v>330</v>
      </c>
      <c r="H63" s="18">
        <v>561</v>
      </c>
      <c r="I63" s="16" t="s">
        <v>14</v>
      </c>
    </row>
    <row r="64" spans="1:9" ht="25.5" x14ac:dyDescent="0.2">
      <c r="A64" s="16">
        <v>2022</v>
      </c>
      <c r="B64" s="16" t="s">
        <v>100</v>
      </c>
      <c r="C64" s="16" t="s">
        <v>108</v>
      </c>
      <c r="D64" s="16" t="s">
        <v>9</v>
      </c>
      <c r="E64" s="17">
        <v>13992672</v>
      </c>
      <c r="F64" s="17">
        <v>14115477</v>
      </c>
      <c r="G64" s="18">
        <v>690</v>
      </c>
      <c r="H64" s="18">
        <v>698</v>
      </c>
      <c r="I64" s="16" t="s">
        <v>14</v>
      </c>
    </row>
    <row r="65" spans="1:9" x14ac:dyDescent="0.2">
      <c r="A65" s="16">
        <v>2022</v>
      </c>
      <c r="B65" s="16" t="s">
        <v>100</v>
      </c>
      <c r="C65" s="16" t="s">
        <v>109</v>
      </c>
      <c r="D65" s="16" t="s">
        <v>9</v>
      </c>
      <c r="E65" s="17">
        <v>2248120</v>
      </c>
      <c r="F65" s="17">
        <v>2088603</v>
      </c>
      <c r="G65" s="18">
        <v>270</v>
      </c>
      <c r="H65" s="18">
        <v>274</v>
      </c>
      <c r="I65" s="16" t="s">
        <v>110</v>
      </c>
    </row>
    <row r="66" spans="1:9" x14ac:dyDescent="0.2">
      <c r="A66" s="16">
        <v>2022</v>
      </c>
      <c r="B66" s="16" t="s">
        <v>100</v>
      </c>
      <c r="C66" s="16" t="s">
        <v>111</v>
      </c>
      <c r="D66" s="16" t="s">
        <v>9</v>
      </c>
      <c r="E66" s="17">
        <v>3943409</v>
      </c>
      <c r="F66" s="17">
        <v>4115878</v>
      </c>
      <c r="G66" s="18">
        <v>480</v>
      </c>
      <c r="H66" s="18">
        <v>584</v>
      </c>
      <c r="I66" s="16" t="s">
        <v>112</v>
      </c>
    </row>
    <row r="67" spans="1:9" x14ac:dyDescent="0.2">
      <c r="A67" s="16">
        <v>2022</v>
      </c>
      <c r="B67" s="16" t="s">
        <v>100</v>
      </c>
      <c r="C67" s="16" t="s">
        <v>113</v>
      </c>
      <c r="D67" s="16" t="s">
        <v>9</v>
      </c>
      <c r="E67" s="17">
        <v>7260921</v>
      </c>
      <c r="F67" s="17">
        <v>6905511</v>
      </c>
      <c r="G67" s="18">
        <v>490</v>
      </c>
      <c r="H67" s="18">
        <v>760</v>
      </c>
      <c r="I67" s="16" t="s">
        <v>110</v>
      </c>
    </row>
    <row r="68" spans="1:9" ht="25.5" x14ac:dyDescent="0.2">
      <c r="A68" s="16">
        <v>2022</v>
      </c>
      <c r="B68" s="16" t="s">
        <v>100</v>
      </c>
      <c r="C68" s="16" t="s">
        <v>114</v>
      </c>
      <c r="D68" s="16" t="s">
        <v>9</v>
      </c>
      <c r="E68" s="17">
        <v>3091750</v>
      </c>
      <c r="F68" s="17">
        <v>3210270</v>
      </c>
      <c r="G68" s="18">
        <v>365</v>
      </c>
      <c r="H68" s="18">
        <v>365</v>
      </c>
      <c r="I68" s="16" t="s">
        <v>115</v>
      </c>
    </row>
    <row r="69" spans="1:9" x14ac:dyDescent="0.2">
      <c r="A69" s="16">
        <v>2022</v>
      </c>
      <c r="B69" s="16" t="s">
        <v>116</v>
      </c>
      <c r="C69" s="16" t="s">
        <v>117</v>
      </c>
      <c r="D69" s="16" t="s">
        <v>57</v>
      </c>
      <c r="E69" s="17">
        <v>7000000</v>
      </c>
      <c r="F69" s="17">
        <v>6836855</v>
      </c>
      <c r="G69" s="18">
        <v>487</v>
      </c>
      <c r="H69" s="18">
        <v>438</v>
      </c>
      <c r="I69" s="19"/>
    </row>
    <row r="70" spans="1:9" x14ac:dyDescent="0.2">
      <c r="A70" s="16">
        <v>2022</v>
      </c>
      <c r="B70" s="16" t="s">
        <v>116</v>
      </c>
      <c r="C70" s="16" t="s">
        <v>118</v>
      </c>
      <c r="D70" s="16" t="s">
        <v>57</v>
      </c>
      <c r="E70" s="17">
        <v>3500000</v>
      </c>
      <c r="F70" s="17">
        <v>3984558</v>
      </c>
      <c r="G70" s="18">
        <v>76</v>
      </c>
      <c r="H70" s="18">
        <v>76</v>
      </c>
      <c r="I70" s="19"/>
    </row>
    <row r="71" spans="1:9" ht="25.5" x14ac:dyDescent="0.2">
      <c r="A71" s="16">
        <v>2022</v>
      </c>
      <c r="B71" s="16" t="s">
        <v>119</v>
      </c>
      <c r="C71" s="16" t="s">
        <v>120</v>
      </c>
      <c r="D71" s="16" t="s">
        <v>9</v>
      </c>
      <c r="E71" s="17">
        <v>8210000</v>
      </c>
      <c r="F71" s="17">
        <v>6537674</v>
      </c>
      <c r="G71" s="18">
        <v>550</v>
      </c>
      <c r="H71" s="18">
        <v>469</v>
      </c>
      <c r="I71" s="22"/>
    </row>
    <row r="72" spans="1:9" x14ac:dyDescent="0.2">
      <c r="A72" s="16">
        <v>2022</v>
      </c>
      <c r="B72" s="16" t="s">
        <v>121</v>
      </c>
      <c r="C72" s="16" t="s">
        <v>122</v>
      </c>
      <c r="D72" s="16" t="s">
        <v>9</v>
      </c>
      <c r="E72" s="17">
        <v>3320748</v>
      </c>
      <c r="F72" s="17">
        <v>3320748</v>
      </c>
      <c r="G72" s="18">
        <v>330</v>
      </c>
      <c r="H72" s="18">
        <v>372</v>
      </c>
      <c r="I72" s="16" t="s">
        <v>79</v>
      </c>
    </row>
    <row r="73" spans="1:9" x14ac:dyDescent="0.2">
      <c r="A73" s="16">
        <v>2022</v>
      </c>
      <c r="B73" s="16" t="s">
        <v>121</v>
      </c>
      <c r="C73" s="16" t="s">
        <v>123</v>
      </c>
      <c r="D73" s="16" t="s">
        <v>9</v>
      </c>
      <c r="E73" s="17">
        <v>3561238</v>
      </c>
      <c r="F73" s="17">
        <v>4409428</v>
      </c>
      <c r="G73" s="18">
        <v>540</v>
      </c>
      <c r="H73" s="18">
        <v>580</v>
      </c>
      <c r="I73" s="16" t="s">
        <v>79</v>
      </c>
    </row>
    <row r="74" spans="1:9" ht="25.5" x14ac:dyDescent="0.2">
      <c r="A74" s="16">
        <v>2022</v>
      </c>
      <c r="B74" s="16" t="s">
        <v>121</v>
      </c>
      <c r="C74" s="16" t="s">
        <v>124</v>
      </c>
      <c r="D74" s="16" t="s">
        <v>9</v>
      </c>
      <c r="E74" s="17">
        <v>2607267</v>
      </c>
      <c r="F74" s="17">
        <v>2757043</v>
      </c>
      <c r="G74" s="18">
        <v>360</v>
      </c>
      <c r="H74" s="18">
        <v>405</v>
      </c>
      <c r="I74" s="16" t="s">
        <v>79</v>
      </c>
    </row>
    <row r="75" spans="1:9" ht="25.5" x14ac:dyDescent="0.2">
      <c r="A75" s="16">
        <v>2022</v>
      </c>
      <c r="B75" s="16" t="s">
        <v>125</v>
      </c>
      <c r="C75" s="16" t="s">
        <v>185</v>
      </c>
      <c r="D75" s="16" t="s">
        <v>9</v>
      </c>
      <c r="E75" s="17">
        <v>13626557</v>
      </c>
      <c r="F75" s="17">
        <v>13626557</v>
      </c>
      <c r="G75" s="18">
        <v>730</v>
      </c>
      <c r="H75" s="18">
        <v>1095</v>
      </c>
      <c r="I75" s="20" t="s">
        <v>186</v>
      </c>
    </row>
    <row r="76" spans="1:9" x14ac:dyDescent="0.2">
      <c r="A76" s="16">
        <v>2022</v>
      </c>
      <c r="B76" s="16" t="s">
        <v>187</v>
      </c>
      <c r="C76" s="20" t="s">
        <v>188</v>
      </c>
      <c r="D76" s="16" t="s">
        <v>103</v>
      </c>
      <c r="E76" s="17">
        <v>113900000</v>
      </c>
      <c r="F76" s="17">
        <v>115675841</v>
      </c>
      <c r="G76" s="18">
        <v>938</v>
      </c>
      <c r="H76" s="18">
        <v>907</v>
      </c>
      <c r="I76" s="24"/>
    </row>
    <row r="77" spans="1:9" ht="25.5" x14ac:dyDescent="0.2">
      <c r="A77" s="16">
        <v>2022</v>
      </c>
      <c r="B77" s="20" t="s">
        <v>190</v>
      </c>
      <c r="C77" s="16" t="s">
        <v>189</v>
      </c>
      <c r="D77" s="16" t="s">
        <v>9</v>
      </c>
      <c r="E77" s="17">
        <v>5497000</v>
      </c>
      <c r="F77" s="17">
        <v>6164000</v>
      </c>
      <c r="G77" s="18">
        <v>407</v>
      </c>
      <c r="H77" s="18">
        <v>408</v>
      </c>
      <c r="I77" s="16" t="s">
        <v>191</v>
      </c>
    </row>
    <row r="78" spans="1:9" x14ac:dyDescent="0.2">
      <c r="A78" s="16">
        <v>2022</v>
      </c>
      <c r="B78" s="20" t="s">
        <v>190</v>
      </c>
      <c r="C78" s="16" t="s">
        <v>192</v>
      </c>
      <c r="D78" s="16" t="s">
        <v>103</v>
      </c>
      <c r="E78" s="17">
        <v>70822168</v>
      </c>
      <c r="F78" s="17">
        <v>72641206</v>
      </c>
      <c r="G78" s="18">
        <v>1106</v>
      </c>
      <c r="H78" s="18">
        <v>1078</v>
      </c>
      <c r="I78" s="24"/>
    </row>
    <row r="79" spans="1:9" x14ac:dyDescent="0.2">
      <c r="A79" s="16">
        <v>2022</v>
      </c>
      <c r="B79" s="16" t="s">
        <v>126</v>
      </c>
      <c r="C79" s="16" t="s">
        <v>127</v>
      </c>
      <c r="D79" s="16" t="s">
        <v>9</v>
      </c>
      <c r="E79" s="17">
        <v>16115400</v>
      </c>
      <c r="F79" s="17">
        <v>16530511</v>
      </c>
      <c r="G79" s="18">
        <v>630</v>
      </c>
      <c r="H79" s="18">
        <v>1425</v>
      </c>
      <c r="I79" s="16" t="s">
        <v>128</v>
      </c>
    </row>
    <row r="80" spans="1:9" x14ac:dyDescent="0.2">
      <c r="A80" s="16">
        <v>2022</v>
      </c>
      <c r="B80" s="16" t="s">
        <v>129</v>
      </c>
      <c r="C80" s="16" t="s">
        <v>130</v>
      </c>
      <c r="D80" s="16" t="s">
        <v>9</v>
      </c>
      <c r="E80" s="17">
        <v>110399300</v>
      </c>
      <c r="F80" s="17">
        <v>114043778</v>
      </c>
      <c r="G80" s="18">
        <v>699</v>
      </c>
      <c r="H80" s="18">
        <v>973</v>
      </c>
      <c r="I80" s="16" t="s">
        <v>14</v>
      </c>
    </row>
    <row r="81" spans="1:9" ht="25.5" x14ac:dyDescent="0.2">
      <c r="A81" s="16">
        <v>2022</v>
      </c>
      <c r="B81" s="16" t="s">
        <v>129</v>
      </c>
      <c r="C81" s="16" t="s">
        <v>131</v>
      </c>
      <c r="D81" s="16" t="s">
        <v>103</v>
      </c>
      <c r="E81" s="17">
        <v>4403103</v>
      </c>
      <c r="F81" s="17">
        <v>4403106</v>
      </c>
      <c r="G81" s="18">
        <v>699</v>
      </c>
      <c r="H81" s="18">
        <v>973</v>
      </c>
      <c r="I81" s="16" t="s">
        <v>14</v>
      </c>
    </row>
    <row r="82" spans="1:9" ht="25.5" x14ac:dyDescent="0.2">
      <c r="A82" s="16">
        <v>2022</v>
      </c>
      <c r="B82" s="16" t="s">
        <v>129</v>
      </c>
      <c r="C82" s="16" t="s">
        <v>132</v>
      </c>
      <c r="D82" s="16" t="s">
        <v>103</v>
      </c>
      <c r="E82" s="17">
        <v>6713879</v>
      </c>
      <c r="F82" s="17">
        <v>4008476</v>
      </c>
      <c r="G82" s="18">
        <v>334</v>
      </c>
      <c r="H82" s="18">
        <v>516</v>
      </c>
      <c r="I82" s="16" t="s">
        <v>14</v>
      </c>
    </row>
    <row r="83" spans="1:9" x14ac:dyDescent="0.2">
      <c r="A83" s="16">
        <v>2022</v>
      </c>
      <c r="B83" s="16" t="s">
        <v>133</v>
      </c>
      <c r="C83" s="16" t="s">
        <v>134</v>
      </c>
      <c r="D83" s="16" t="s">
        <v>9</v>
      </c>
      <c r="E83" s="17">
        <v>2337424</v>
      </c>
      <c r="F83" s="17">
        <v>2448834</v>
      </c>
      <c r="G83" s="18">
        <v>365</v>
      </c>
      <c r="H83" s="18">
        <v>461</v>
      </c>
      <c r="I83" s="22"/>
    </row>
    <row r="84" spans="1:9" ht="25.5" x14ac:dyDescent="0.2">
      <c r="A84" s="16">
        <v>2022</v>
      </c>
      <c r="B84" s="16" t="s">
        <v>135</v>
      </c>
      <c r="C84" s="16" t="s">
        <v>136</v>
      </c>
      <c r="D84" s="16" t="s">
        <v>9</v>
      </c>
      <c r="E84" s="17">
        <v>9168000</v>
      </c>
      <c r="F84" s="17">
        <v>9892500</v>
      </c>
      <c r="G84" s="18">
        <v>595</v>
      </c>
      <c r="H84" s="18">
        <v>585</v>
      </c>
      <c r="I84" s="16" t="s">
        <v>14</v>
      </c>
    </row>
    <row r="85" spans="1:9" ht="25.5" x14ac:dyDescent="0.2">
      <c r="A85" s="16">
        <v>2022</v>
      </c>
      <c r="B85" s="20" t="s">
        <v>211</v>
      </c>
      <c r="C85" s="16" t="s">
        <v>210</v>
      </c>
      <c r="D85" s="16" t="s">
        <v>9</v>
      </c>
      <c r="E85" s="17">
        <v>2788000</v>
      </c>
      <c r="F85" s="17">
        <v>2910708</v>
      </c>
      <c r="G85" s="18">
        <v>448</v>
      </c>
      <c r="H85" s="18">
        <v>502</v>
      </c>
      <c r="I85" s="16" t="s">
        <v>14</v>
      </c>
    </row>
    <row r="86" spans="1:9" ht="25.5" x14ac:dyDescent="0.2">
      <c r="A86" s="16">
        <v>2022</v>
      </c>
      <c r="B86" s="16" t="s">
        <v>137</v>
      </c>
      <c r="C86" s="16" t="s">
        <v>138</v>
      </c>
      <c r="D86" s="16" t="s">
        <v>9</v>
      </c>
      <c r="E86" s="17">
        <v>16970713</v>
      </c>
      <c r="F86" s="17">
        <v>16766731</v>
      </c>
      <c r="G86" s="18">
        <v>112020</v>
      </c>
      <c r="H86" s="18">
        <v>42022</v>
      </c>
      <c r="I86" s="21" t="s">
        <v>139</v>
      </c>
    </row>
    <row r="87" spans="1:9" x14ac:dyDescent="0.2">
      <c r="A87" s="16">
        <v>2022</v>
      </c>
      <c r="B87" s="16" t="s">
        <v>140</v>
      </c>
      <c r="C87" s="16" t="s">
        <v>141</v>
      </c>
      <c r="D87" s="16" t="s">
        <v>9</v>
      </c>
      <c r="E87" s="17">
        <v>54104420</v>
      </c>
      <c r="F87" s="17">
        <v>52542298</v>
      </c>
      <c r="G87" s="18">
        <v>867</v>
      </c>
      <c r="H87" s="18">
        <v>929</v>
      </c>
      <c r="I87" s="16" t="s">
        <v>14</v>
      </c>
    </row>
    <row r="88" spans="1:9" ht="25.5" x14ac:dyDescent="0.2">
      <c r="A88" s="16">
        <v>2022</v>
      </c>
      <c r="B88" s="16" t="s">
        <v>142</v>
      </c>
      <c r="C88" s="16" t="s">
        <v>143</v>
      </c>
      <c r="D88" s="16" t="s">
        <v>9</v>
      </c>
      <c r="E88" s="17">
        <v>2691923</v>
      </c>
      <c r="F88" s="17">
        <v>2109176</v>
      </c>
      <c r="G88" s="18">
        <v>365</v>
      </c>
      <c r="H88" s="18">
        <v>426</v>
      </c>
      <c r="I88" s="16" t="s">
        <v>14</v>
      </c>
    </row>
    <row r="89" spans="1:9" x14ac:dyDescent="0.2">
      <c r="A89" s="16">
        <v>2022</v>
      </c>
      <c r="B89" s="16" t="s">
        <v>144</v>
      </c>
      <c r="C89" s="16" t="s">
        <v>145</v>
      </c>
      <c r="D89" s="16" t="s">
        <v>9</v>
      </c>
      <c r="E89" s="17">
        <v>3025000</v>
      </c>
      <c r="F89" s="17">
        <v>2864373</v>
      </c>
      <c r="G89" s="18">
        <v>7302021</v>
      </c>
      <c r="H89" s="18">
        <v>8312021</v>
      </c>
      <c r="I89" s="16" t="s">
        <v>146</v>
      </c>
    </row>
    <row r="90" spans="1:9" x14ac:dyDescent="0.2">
      <c r="A90" s="16">
        <v>2022</v>
      </c>
      <c r="B90" s="16" t="s">
        <v>147</v>
      </c>
      <c r="C90" s="16" t="s">
        <v>148</v>
      </c>
      <c r="D90" s="20" t="s">
        <v>193</v>
      </c>
      <c r="E90" s="17">
        <v>7002486</v>
      </c>
      <c r="F90" s="17">
        <v>7069945</v>
      </c>
      <c r="G90" s="18">
        <v>780</v>
      </c>
      <c r="H90" s="18">
        <v>977</v>
      </c>
      <c r="I90" s="16" t="s">
        <v>20</v>
      </c>
    </row>
    <row r="91" spans="1:9" ht="25.5" x14ac:dyDescent="0.2">
      <c r="A91" s="16">
        <v>2022</v>
      </c>
      <c r="B91" s="16" t="s">
        <v>149</v>
      </c>
      <c r="C91" s="16" t="s">
        <v>150</v>
      </c>
      <c r="D91" s="20" t="s">
        <v>193</v>
      </c>
      <c r="E91" s="17">
        <v>10650651</v>
      </c>
      <c r="F91" s="17">
        <v>10650651</v>
      </c>
      <c r="G91" s="18">
        <v>995</v>
      </c>
      <c r="H91" s="18">
        <v>1025</v>
      </c>
      <c r="I91" s="22"/>
    </row>
    <row r="92" spans="1:9" x14ac:dyDescent="0.2">
      <c r="A92" s="16">
        <v>2022</v>
      </c>
      <c r="B92" s="16" t="s">
        <v>151</v>
      </c>
      <c r="C92" s="16" t="s">
        <v>152</v>
      </c>
      <c r="D92" s="16" t="s">
        <v>103</v>
      </c>
      <c r="E92" s="17">
        <v>17901616</v>
      </c>
      <c r="F92" s="17">
        <v>19041679</v>
      </c>
      <c r="G92" s="18">
        <v>343</v>
      </c>
      <c r="H92" s="18">
        <v>357</v>
      </c>
      <c r="I92" s="22"/>
    </row>
    <row r="93" spans="1:9" ht="51" x14ac:dyDescent="0.2">
      <c r="A93" s="16">
        <v>2022</v>
      </c>
      <c r="B93" s="16" t="s">
        <v>153</v>
      </c>
      <c r="C93" s="16" t="s">
        <v>154</v>
      </c>
      <c r="D93" s="16" t="s">
        <v>57</v>
      </c>
      <c r="E93" s="17">
        <v>9800000</v>
      </c>
      <c r="F93" s="17">
        <v>6518658</v>
      </c>
      <c r="G93" s="18">
        <v>289</v>
      </c>
      <c r="H93" s="18">
        <v>1010</v>
      </c>
      <c r="I93" s="23" t="s">
        <v>155</v>
      </c>
    </row>
    <row r="94" spans="1:9" ht="51" x14ac:dyDescent="0.2">
      <c r="A94" s="16">
        <v>2022</v>
      </c>
      <c r="B94" s="16" t="s">
        <v>153</v>
      </c>
      <c r="C94" s="16" t="s">
        <v>156</v>
      </c>
      <c r="D94" s="16" t="s">
        <v>103</v>
      </c>
      <c r="E94" s="17">
        <v>11700000</v>
      </c>
      <c r="F94" s="17">
        <v>1036433</v>
      </c>
      <c r="G94" s="18">
        <v>537</v>
      </c>
      <c r="H94" s="18">
        <v>1393</v>
      </c>
      <c r="I94" s="23" t="s">
        <v>155</v>
      </c>
    </row>
    <row r="95" spans="1:9" ht="51" x14ac:dyDescent="0.2">
      <c r="A95" s="16">
        <v>2022</v>
      </c>
      <c r="B95" s="16" t="s">
        <v>153</v>
      </c>
      <c r="C95" s="16" t="s">
        <v>157</v>
      </c>
      <c r="D95" s="16" t="s">
        <v>9</v>
      </c>
      <c r="E95" s="17">
        <v>8400000</v>
      </c>
      <c r="F95" s="17">
        <v>11871111</v>
      </c>
      <c r="G95" s="18">
        <v>242</v>
      </c>
      <c r="H95" s="18">
        <v>847</v>
      </c>
      <c r="I95" s="23" t="s">
        <v>155</v>
      </c>
    </row>
    <row r="96" spans="1:9" ht="51" x14ac:dyDescent="0.2">
      <c r="A96" s="16">
        <v>2022</v>
      </c>
      <c r="B96" s="16" t="s">
        <v>153</v>
      </c>
      <c r="C96" s="16" t="s">
        <v>158</v>
      </c>
      <c r="D96" s="16" t="s">
        <v>9</v>
      </c>
      <c r="E96" s="17">
        <v>2300000</v>
      </c>
      <c r="F96" s="17">
        <v>2664165</v>
      </c>
      <c r="G96" s="18">
        <v>248</v>
      </c>
      <c r="H96" s="18">
        <v>1393</v>
      </c>
      <c r="I96" s="23" t="s">
        <v>155</v>
      </c>
    </row>
    <row r="97" spans="1:10" ht="51" x14ac:dyDescent="0.2">
      <c r="A97" s="16">
        <v>2022</v>
      </c>
      <c r="B97" s="16" t="s">
        <v>153</v>
      </c>
      <c r="C97" s="16" t="s">
        <v>159</v>
      </c>
      <c r="D97" s="16" t="s">
        <v>9</v>
      </c>
      <c r="E97" s="17">
        <v>2800000</v>
      </c>
      <c r="F97" s="17">
        <v>3221399</v>
      </c>
      <c r="G97" s="18">
        <v>302</v>
      </c>
      <c r="H97" s="18">
        <v>721</v>
      </c>
      <c r="I97" s="23" t="s">
        <v>155</v>
      </c>
    </row>
    <row r="98" spans="1:10" ht="51" x14ac:dyDescent="0.2">
      <c r="A98" s="16">
        <v>2022</v>
      </c>
      <c r="B98" s="16" t="s">
        <v>153</v>
      </c>
      <c r="C98" s="16" t="s">
        <v>160</v>
      </c>
      <c r="D98" s="16" t="s">
        <v>9</v>
      </c>
      <c r="E98" s="17">
        <v>4000000</v>
      </c>
      <c r="F98" s="17">
        <v>54889873</v>
      </c>
      <c r="G98" s="18">
        <v>348</v>
      </c>
      <c r="H98" s="18">
        <v>1278</v>
      </c>
      <c r="I98" s="23" t="s">
        <v>155</v>
      </c>
    </row>
    <row r="99" spans="1:10" ht="51" x14ac:dyDescent="0.2">
      <c r="A99" s="16">
        <v>2022</v>
      </c>
      <c r="B99" s="16" t="s">
        <v>153</v>
      </c>
      <c r="C99" s="16" t="s">
        <v>161</v>
      </c>
      <c r="D99" s="16" t="s">
        <v>103</v>
      </c>
      <c r="E99" s="17">
        <v>13000000</v>
      </c>
      <c r="F99" s="17">
        <v>19641061</v>
      </c>
      <c r="G99" s="18">
        <v>528</v>
      </c>
      <c r="H99" s="18">
        <v>1409</v>
      </c>
      <c r="I99" s="23" t="s">
        <v>155</v>
      </c>
    </row>
    <row r="100" spans="1:10" ht="51" x14ac:dyDescent="0.2">
      <c r="A100" s="16">
        <v>2022</v>
      </c>
      <c r="B100" s="16" t="s">
        <v>153</v>
      </c>
      <c r="C100" s="16" t="s">
        <v>162</v>
      </c>
      <c r="D100" s="20" t="s">
        <v>193</v>
      </c>
      <c r="E100" s="17">
        <v>3348302</v>
      </c>
      <c r="F100" s="17">
        <v>3348302</v>
      </c>
      <c r="G100" s="18">
        <v>554</v>
      </c>
      <c r="H100" s="18">
        <v>855</v>
      </c>
      <c r="I100" s="23" t="s">
        <v>163</v>
      </c>
    </row>
    <row r="101" spans="1:10" ht="51" x14ac:dyDescent="0.2">
      <c r="A101" s="16">
        <v>2022</v>
      </c>
      <c r="B101" s="16" t="s">
        <v>153</v>
      </c>
      <c r="C101" s="16" t="s">
        <v>164</v>
      </c>
      <c r="D101" s="16" t="s">
        <v>103</v>
      </c>
      <c r="E101" s="17">
        <v>7950000</v>
      </c>
      <c r="F101" s="17">
        <v>10488253</v>
      </c>
      <c r="G101" s="18">
        <v>780</v>
      </c>
      <c r="H101" s="18">
        <v>1647</v>
      </c>
      <c r="I101" s="23" t="s">
        <v>163</v>
      </c>
    </row>
    <row r="102" spans="1:10" ht="51" x14ac:dyDescent="0.2">
      <c r="A102" s="16">
        <v>2022</v>
      </c>
      <c r="B102" s="16" t="s">
        <v>153</v>
      </c>
      <c r="C102" s="16" t="s">
        <v>165</v>
      </c>
      <c r="D102" s="16" t="s">
        <v>9</v>
      </c>
      <c r="E102" s="17">
        <v>7000000</v>
      </c>
      <c r="F102" s="17">
        <v>4284848</v>
      </c>
      <c r="G102" s="18">
        <v>301</v>
      </c>
      <c r="H102" s="18">
        <v>997</v>
      </c>
      <c r="I102" s="23" t="s">
        <v>163</v>
      </c>
    </row>
    <row r="103" spans="1:10" ht="63.75" x14ac:dyDescent="0.2">
      <c r="A103" s="16">
        <v>2022</v>
      </c>
      <c r="B103" s="16" t="s">
        <v>153</v>
      </c>
      <c r="C103" s="16" t="s">
        <v>166</v>
      </c>
      <c r="D103" s="16" t="s">
        <v>9</v>
      </c>
      <c r="E103" s="17">
        <v>2360000</v>
      </c>
      <c r="F103" s="17">
        <v>2097130</v>
      </c>
      <c r="G103" s="18">
        <v>266</v>
      </c>
      <c r="H103" s="18">
        <v>899</v>
      </c>
      <c r="I103" s="23" t="s">
        <v>167</v>
      </c>
    </row>
    <row r="104" spans="1:10" ht="25.5" x14ac:dyDescent="0.2">
      <c r="A104" s="16">
        <v>2022</v>
      </c>
      <c r="B104" s="16" t="s">
        <v>168</v>
      </c>
      <c r="C104" s="16" t="s">
        <v>169</v>
      </c>
      <c r="D104" s="16" t="s">
        <v>9</v>
      </c>
      <c r="E104" s="17">
        <v>17059490</v>
      </c>
      <c r="F104" s="17">
        <v>16763923</v>
      </c>
      <c r="G104" s="18">
        <v>487</v>
      </c>
      <c r="H104" s="18">
        <v>487</v>
      </c>
      <c r="I104" s="22"/>
    </row>
    <row r="105" spans="1:10" x14ac:dyDescent="0.2">
      <c r="A105" s="16">
        <v>2022</v>
      </c>
      <c r="B105" s="16" t="s">
        <v>170</v>
      </c>
      <c r="C105" s="16" t="s">
        <v>171</v>
      </c>
      <c r="D105" s="20" t="s">
        <v>0</v>
      </c>
      <c r="E105" s="17">
        <v>10190110</v>
      </c>
      <c r="F105" s="17">
        <v>9534520</v>
      </c>
      <c r="G105" s="18">
        <v>532</v>
      </c>
      <c r="H105" s="18">
        <v>532</v>
      </c>
      <c r="I105" s="21" t="s">
        <v>172</v>
      </c>
    </row>
    <row r="106" spans="1:10" x14ac:dyDescent="0.2">
      <c r="A106" s="16">
        <v>2022</v>
      </c>
      <c r="B106" s="16" t="s">
        <v>173</v>
      </c>
      <c r="C106" s="16" t="s">
        <v>174</v>
      </c>
      <c r="D106" s="16" t="s">
        <v>9</v>
      </c>
      <c r="E106" s="17">
        <v>3096300</v>
      </c>
      <c r="F106" s="17">
        <v>4807918</v>
      </c>
      <c r="G106" s="18">
        <v>185</v>
      </c>
      <c r="H106" s="18">
        <v>221</v>
      </c>
      <c r="I106" s="19"/>
    </row>
    <row r="107" spans="1:10" ht="25.5" x14ac:dyDescent="0.2">
      <c r="A107" s="16">
        <v>2022</v>
      </c>
      <c r="B107" s="16" t="s">
        <v>175</v>
      </c>
      <c r="C107" s="16" t="s">
        <v>176</v>
      </c>
      <c r="D107" s="16" t="s">
        <v>9</v>
      </c>
      <c r="E107" s="17">
        <v>4522426</v>
      </c>
      <c r="F107" s="17">
        <v>4322915</v>
      </c>
      <c r="G107" s="18">
        <v>365</v>
      </c>
      <c r="H107" s="18">
        <v>244</v>
      </c>
      <c r="I107" s="16" t="s">
        <v>11</v>
      </c>
    </row>
    <row r="108" spans="1:10" ht="25.5" x14ac:dyDescent="0.2">
      <c r="A108" s="16">
        <v>2022</v>
      </c>
      <c r="B108" s="16" t="s">
        <v>175</v>
      </c>
      <c r="C108" s="16" t="s">
        <v>177</v>
      </c>
      <c r="D108" s="16" t="s">
        <v>9</v>
      </c>
      <c r="E108" s="17">
        <v>2179520</v>
      </c>
      <c r="F108" s="17">
        <v>2074997</v>
      </c>
      <c r="G108" s="18">
        <v>365</v>
      </c>
      <c r="H108" s="18">
        <v>320</v>
      </c>
      <c r="I108" s="16" t="s">
        <v>11</v>
      </c>
    </row>
    <row r="109" spans="1:10" x14ac:dyDescent="0.2">
      <c r="A109" s="16">
        <v>2022</v>
      </c>
      <c r="B109" s="16" t="s">
        <v>178</v>
      </c>
      <c r="C109" s="16" t="s">
        <v>179</v>
      </c>
      <c r="D109" s="16" t="s">
        <v>9</v>
      </c>
      <c r="E109" s="17">
        <v>2233042</v>
      </c>
      <c r="F109" s="17">
        <v>2244405</v>
      </c>
      <c r="G109" s="18">
        <v>270</v>
      </c>
      <c r="H109" s="18">
        <v>306</v>
      </c>
      <c r="I109" s="16" t="s">
        <v>14</v>
      </c>
    </row>
    <row r="110" spans="1:10" x14ac:dyDescent="0.2">
      <c r="A110" s="16">
        <v>2022</v>
      </c>
      <c r="B110" s="21" t="s">
        <v>178</v>
      </c>
      <c r="C110" s="16" t="s">
        <v>180</v>
      </c>
      <c r="D110" s="16" t="s">
        <v>0</v>
      </c>
      <c r="E110" s="17">
        <v>4931027</v>
      </c>
      <c r="F110" s="17">
        <v>4771046</v>
      </c>
      <c r="G110" s="18">
        <v>300</v>
      </c>
      <c r="H110" s="18">
        <v>339</v>
      </c>
      <c r="I110" s="21" t="s">
        <v>1</v>
      </c>
      <c r="J110" s="2"/>
    </row>
    <row r="111" spans="1:10" x14ac:dyDescent="0.2">
      <c r="A111" s="25">
        <v>2021</v>
      </c>
      <c r="B111" s="25" t="s">
        <v>212</v>
      </c>
      <c r="C111" s="25" t="s">
        <v>213</v>
      </c>
      <c r="D111" s="25" t="s">
        <v>9</v>
      </c>
      <c r="E111" s="26">
        <v>6910200</v>
      </c>
      <c r="F111" s="26">
        <v>6927836</v>
      </c>
      <c r="G111" s="27">
        <v>571</v>
      </c>
      <c r="H111" s="27">
        <v>1407</v>
      </c>
      <c r="I111" s="23"/>
      <c r="J111" s="4"/>
    </row>
    <row r="112" spans="1:10" x14ac:dyDescent="0.2">
      <c r="A112" s="25">
        <v>2021</v>
      </c>
      <c r="B112" s="25" t="s">
        <v>10</v>
      </c>
      <c r="C112" s="25" t="s">
        <v>214</v>
      </c>
      <c r="D112" s="25" t="s">
        <v>9</v>
      </c>
      <c r="E112" s="26">
        <v>2535251</v>
      </c>
      <c r="F112" s="26">
        <v>2140307</v>
      </c>
      <c r="G112" s="27">
        <v>365</v>
      </c>
      <c r="H112" s="27">
        <v>221</v>
      </c>
      <c r="I112" s="23" t="s">
        <v>11</v>
      </c>
      <c r="J112" s="4"/>
    </row>
    <row r="113" spans="1:10" x14ac:dyDescent="0.2">
      <c r="A113" s="25">
        <v>2021</v>
      </c>
      <c r="B113" s="25" t="s">
        <v>10</v>
      </c>
      <c r="C113" s="25" t="s">
        <v>215</v>
      </c>
      <c r="D113" s="25" t="s">
        <v>9</v>
      </c>
      <c r="E113" s="26">
        <v>3680000</v>
      </c>
      <c r="F113" s="26">
        <v>4130000</v>
      </c>
      <c r="G113" s="27">
        <v>190</v>
      </c>
      <c r="H113" s="27">
        <v>379</v>
      </c>
      <c r="I113" s="23" t="s">
        <v>11</v>
      </c>
      <c r="J113" s="4"/>
    </row>
    <row r="114" spans="1:10" x14ac:dyDescent="0.2">
      <c r="A114" s="25">
        <v>2021</v>
      </c>
      <c r="B114" s="25" t="s">
        <v>10</v>
      </c>
      <c r="C114" s="25" t="s">
        <v>216</v>
      </c>
      <c r="D114" s="25" t="s">
        <v>9</v>
      </c>
      <c r="E114" s="26">
        <v>2415808</v>
      </c>
      <c r="F114" s="26">
        <v>2383000</v>
      </c>
      <c r="G114" s="27">
        <v>510</v>
      </c>
      <c r="H114" s="27">
        <v>540</v>
      </c>
      <c r="I114" s="23" t="s">
        <v>11</v>
      </c>
    </row>
    <row r="115" spans="1:10" ht="63.75" x14ac:dyDescent="0.2">
      <c r="A115" s="25">
        <v>2021</v>
      </c>
      <c r="B115" s="25" t="s">
        <v>217</v>
      </c>
      <c r="C115" s="25" t="s">
        <v>218</v>
      </c>
      <c r="D115" s="25" t="s">
        <v>9</v>
      </c>
      <c r="E115" s="26">
        <v>6200000</v>
      </c>
      <c r="F115" s="26">
        <v>5136445</v>
      </c>
      <c r="G115" s="27">
        <v>441</v>
      </c>
      <c r="H115" s="27">
        <v>468</v>
      </c>
      <c r="I115" s="23" t="s">
        <v>541</v>
      </c>
    </row>
    <row r="116" spans="1:10" ht="63.75" x14ac:dyDescent="0.2">
      <c r="A116" s="25">
        <v>2021</v>
      </c>
      <c r="B116" s="25" t="s">
        <v>217</v>
      </c>
      <c r="C116" s="25" t="s">
        <v>219</v>
      </c>
      <c r="D116" s="25" t="s">
        <v>9</v>
      </c>
      <c r="E116" s="26">
        <v>10655000</v>
      </c>
      <c r="F116" s="26">
        <v>8723689</v>
      </c>
      <c r="G116" s="27">
        <v>442</v>
      </c>
      <c r="H116" s="27">
        <v>467</v>
      </c>
      <c r="I116" s="23" t="s">
        <v>542</v>
      </c>
    </row>
    <row r="117" spans="1:10" ht="25.5" x14ac:dyDescent="0.2">
      <c r="A117" s="25">
        <v>2021</v>
      </c>
      <c r="B117" s="25" t="s">
        <v>22</v>
      </c>
      <c r="C117" s="25" t="s">
        <v>220</v>
      </c>
      <c r="D117" s="28" t="s">
        <v>196</v>
      </c>
      <c r="E117" s="26">
        <v>1995140</v>
      </c>
      <c r="F117" s="26">
        <v>2329944</v>
      </c>
      <c r="G117" s="27">
        <v>210</v>
      </c>
      <c r="H117" s="27">
        <v>384</v>
      </c>
      <c r="I117" s="23" t="s">
        <v>221</v>
      </c>
    </row>
    <row r="118" spans="1:10" x14ac:dyDescent="0.2">
      <c r="A118" s="25">
        <v>2021</v>
      </c>
      <c r="B118" s="25" t="s">
        <v>28</v>
      </c>
      <c r="C118" s="25" t="s">
        <v>222</v>
      </c>
      <c r="D118" s="25" t="s">
        <v>9</v>
      </c>
      <c r="E118" s="26">
        <v>5175000</v>
      </c>
      <c r="F118" s="26">
        <v>4635711</v>
      </c>
      <c r="G118" s="27">
        <v>204</v>
      </c>
      <c r="H118" s="27">
        <v>371</v>
      </c>
      <c r="I118" s="23" t="s">
        <v>14</v>
      </c>
    </row>
    <row r="119" spans="1:10" x14ac:dyDescent="0.2">
      <c r="A119" s="25">
        <v>2021</v>
      </c>
      <c r="B119" s="25" t="s">
        <v>33</v>
      </c>
      <c r="C119" s="25" t="s">
        <v>223</v>
      </c>
      <c r="D119" s="25" t="s">
        <v>9</v>
      </c>
      <c r="E119" s="26">
        <v>5959801</v>
      </c>
      <c r="F119" s="26">
        <v>3450457</v>
      </c>
      <c r="G119" s="27">
        <v>118</v>
      </c>
      <c r="H119" s="27">
        <v>420</v>
      </c>
      <c r="I119" s="23" t="s">
        <v>14</v>
      </c>
    </row>
    <row r="120" spans="1:10" x14ac:dyDescent="0.2">
      <c r="A120" s="25">
        <v>2021</v>
      </c>
      <c r="B120" s="25" t="s">
        <v>224</v>
      </c>
      <c r="C120" s="25" t="s">
        <v>225</v>
      </c>
      <c r="D120" s="25" t="s">
        <v>9</v>
      </c>
      <c r="E120" s="26">
        <v>7793596</v>
      </c>
      <c r="F120" s="26">
        <v>7911739</v>
      </c>
      <c r="G120" s="27">
        <v>9</v>
      </c>
      <c r="H120" s="27">
        <v>9</v>
      </c>
      <c r="I120" s="23" t="s">
        <v>79</v>
      </c>
    </row>
    <row r="121" spans="1:10" ht="51" x14ac:dyDescent="0.2">
      <c r="A121" s="25">
        <v>2021</v>
      </c>
      <c r="B121" s="25" t="s">
        <v>226</v>
      </c>
      <c r="C121" s="25" t="s">
        <v>227</v>
      </c>
      <c r="D121" s="29" t="s">
        <v>0</v>
      </c>
      <c r="E121" s="26">
        <v>3575140</v>
      </c>
      <c r="F121" s="26">
        <v>3528546</v>
      </c>
      <c r="G121" s="27">
        <v>8</v>
      </c>
      <c r="H121" s="27">
        <v>11</v>
      </c>
      <c r="I121" s="23" t="s">
        <v>540</v>
      </c>
    </row>
    <row r="122" spans="1:10" ht="76.5" x14ac:dyDescent="0.2">
      <c r="A122" s="25">
        <v>2021</v>
      </c>
      <c r="B122" s="25" t="s">
        <v>40</v>
      </c>
      <c r="C122" s="25" t="s">
        <v>228</v>
      </c>
      <c r="D122" s="29" t="s">
        <v>0</v>
      </c>
      <c r="E122" s="26">
        <v>3000000</v>
      </c>
      <c r="F122" s="26">
        <v>2667664</v>
      </c>
      <c r="G122" s="27">
        <v>9</v>
      </c>
      <c r="H122" s="27">
        <v>9</v>
      </c>
      <c r="I122" s="23" t="s">
        <v>229</v>
      </c>
    </row>
    <row r="123" spans="1:10" x14ac:dyDescent="0.2">
      <c r="A123" s="25">
        <v>2021</v>
      </c>
      <c r="B123" s="25" t="s">
        <v>230</v>
      </c>
      <c r="C123" s="25" t="s">
        <v>231</v>
      </c>
      <c r="D123" s="25" t="s">
        <v>9</v>
      </c>
      <c r="E123" s="26">
        <v>2028719</v>
      </c>
      <c r="F123" s="26">
        <v>2012748</v>
      </c>
      <c r="G123" s="27">
        <v>270</v>
      </c>
      <c r="H123" s="27">
        <v>240</v>
      </c>
      <c r="I123" s="23" t="s">
        <v>79</v>
      </c>
    </row>
    <row r="124" spans="1:10" ht="25.5" x14ac:dyDescent="0.2">
      <c r="A124" s="25">
        <v>2021</v>
      </c>
      <c r="B124" s="25" t="s">
        <v>42</v>
      </c>
      <c r="C124" s="25" t="s">
        <v>232</v>
      </c>
      <c r="D124" s="28" t="s">
        <v>196</v>
      </c>
      <c r="E124" s="26">
        <v>38811692</v>
      </c>
      <c r="F124" s="26">
        <v>39348167</v>
      </c>
      <c r="G124" s="27">
        <v>412</v>
      </c>
      <c r="H124" s="27">
        <v>576</v>
      </c>
      <c r="I124" s="23" t="s">
        <v>233</v>
      </c>
    </row>
    <row r="125" spans="1:10" ht="25.5" x14ac:dyDescent="0.2">
      <c r="A125" s="25">
        <v>2021</v>
      </c>
      <c r="B125" s="25" t="s">
        <v>42</v>
      </c>
      <c r="C125" s="25" t="s">
        <v>234</v>
      </c>
      <c r="D125" s="29" t="s">
        <v>193</v>
      </c>
      <c r="E125" s="26">
        <v>1762000</v>
      </c>
      <c r="F125" s="26">
        <v>2845560</v>
      </c>
      <c r="G125" s="27">
        <v>306</v>
      </c>
      <c r="H125" s="27">
        <v>480</v>
      </c>
      <c r="I125" s="23" t="s">
        <v>233</v>
      </c>
    </row>
    <row r="126" spans="1:10" ht="25.5" x14ac:dyDescent="0.2">
      <c r="A126" s="25">
        <v>2021</v>
      </c>
      <c r="B126" s="25" t="s">
        <v>42</v>
      </c>
      <c r="C126" s="25" t="s">
        <v>235</v>
      </c>
      <c r="D126" s="29" t="s">
        <v>193</v>
      </c>
      <c r="E126" s="26">
        <v>2134586</v>
      </c>
      <c r="F126" s="26">
        <v>2222817</v>
      </c>
      <c r="G126" s="27">
        <v>266</v>
      </c>
      <c r="H126" s="27">
        <v>458</v>
      </c>
      <c r="I126" s="23" t="s">
        <v>233</v>
      </c>
    </row>
    <row r="127" spans="1:10" ht="25.5" x14ac:dyDescent="0.2">
      <c r="A127" s="25">
        <v>2021</v>
      </c>
      <c r="B127" s="25" t="s">
        <v>42</v>
      </c>
      <c r="C127" s="25" t="s">
        <v>236</v>
      </c>
      <c r="D127" s="29" t="s">
        <v>193</v>
      </c>
      <c r="E127" s="26">
        <v>2000000</v>
      </c>
      <c r="F127" s="26">
        <v>2024365</v>
      </c>
      <c r="G127" s="27">
        <v>281</v>
      </c>
      <c r="H127" s="27">
        <v>537</v>
      </c>
      <c r="I127" s="23" t="s">
        <v>233</v>
      </c>
    </row>
    <row r="128" spans="1:10" x14ac:dyDescent="0.2">
      <c r="A128" s="25">
        <v>2021</v>
      </c>
      <c r="B128" s="25" t="s">
        <v>237</v>
      </c>
      <c r="C128" s="25" t="s">
        <v>238</v>
      </c>
      <c r="D128" s="25" t="s">
        <v>9</v>
      </c>
      <c r="E128" s="26">
        <v>3332819</v>
      </c>
      <c r="F128" s="26">
        <v>3968445</v>
      </c>
      <c r="G128" s="27">
        <v>829</v>
      </c>
      <c r="H128" s="27">
        <v>849</v>
      </c>
      <c r="I128" s="23" t="s">
        <v>14</v>
      </c>
    </row>
    <row r="129" spans="1:9" x14ac:dyDescent="0.2">
      <c r="A129" s="25">
        <v>2021</v>
      </c>
      <c r="B129" s="25" t="s">
        <v>237</v>
      </c>
      <c r="C129" s="25" t="s">
        <v>239</v>
      </c>
      <c r="D129" s="25" t="s">
        <v>9</v>
      </c>
      <c r="E129" s="26">
        <v>2396749</v>
      </c>
      <c r="F129" s="26">
        <v>2139064</v>
      </c>
      <c r="G129" s="27">
        <v>698</v>
      </c>
      <c r="H129" s="27">
        <v>519</v>
      </c>
      <c r="I129" s="23" t="s">
        <v>14</v>
      </c>
    </row>
    <row r="130" spans="1:9" x14ac:dyDescent="0.2">
      <c r="A130" s="25">
        <v>2021</v>
      </c>
      <c r="B130" s="25" t="s">
        <v>237</v>
      </c>
      <c r="C130" s="25" t="s">
        <v>240</v>
      </c>
      <c r="D130" s="25" t="s">
        <v>9</v>
      </c>
      <c r="E130" s="26">
        <v>2354595</v>
      </c>
      <c r="F130" s="26">
        <v>2354595</v>
      </c>
      <c r="G130" s="27">
        <v>681</v>
      </c>
      <c r="H130" s="27">
        <v>691</v>
      </c>
      <c r="I130" s="23" t="s">
        <v>14</v>
      </c>
    </row>
    <row r="131" spans="1:9" x14ac:dyDescent="0.2">
      <c r="A131" s="25">
        <v>2021</v>
      </c>
      <c r="B131" s="25" t="s">
        <v>237</v>
      </c>
      <c r="C131" s="25" t="s">
        <v>241</v>
      </c>
      <c r="D131" s="25" t="s">
        <v>9</v>
      </c>
      <c r="E131" s="26">
        <v>2249886</v>
      </c>
      <c r="F131" s="26">
        <v>1827299</v>
      </c>
      <c r="G131" s="27">
        <v>527</v>
      </c>
      <c r="H131" s="27">
        <v>537</v>
      </c>
      <c r="I131" s="23" t="s">
        <v>14</v>
      </c>
    </row>
    <row r="132" spans="1:9" x14ac:dyDescent="0.2">
      <c r="A132" s="25">
        <v>2021</v>
      </c>
      <c r="B132" s="25" t="s">
        <v>47</v>
      </c>
      <c r="C132" s="25" t="s">
        <v>242</v>
      </c>
      <c r="D132" s="25" t="s">
        <v>9</v>
      </c>
      <c r="E132" s="26">
        <v>2300000</v>
      </c>
      <c r="F132" s="26">
        <v>2754070</v>
      </c>
      <c r="G132" s="27">
        <v>300</v>
      </c>
      <c r="H132" s="27">
        <v>279</v>
      </c>
      <c r="I132" s="23" t="s">
        <v>243</v>
      </c>
    </row>
    <row r="133" spans="1:9" x14ac:dyDescent="0.2">
      <c r="A133" s="25">
        <v>2021</v>
      </c>
      <c r="B133" s="25" t="s">
        <v>47</v>
      </c>
      <c r="C133" s="25" t="s">
        <v>244</v>
      </c>
      <c r="D133" s="25" t="s">
        <v>9</v>
      </c>
      <c r="E133" s="26">
        <v>8337746</v>
      </c>
      <c r="F133" s="26">
        <v>11022818</v>
      </c>
      <c r="G133" s="27">
        <v>640</v>
      </c>
      <c r="H133" s="27">
        <v>575</v>
      </c>
      <c r="I133" s="23"/>
    </row>
    <row r="134" spans="1:9" x14ac:dyDescent="0.2">
      <c r="A134" s="25">
        <v>2021</v>
      </c>
      <c r="B134" s="25" t="s">
        <v>47</v>
      </c>
      <c r="C134" s="25" t="s">
        <v>245</v>
      </c>
      <c r="D134" s="25" t="s">
        <v>9</v>
      </c>
      <c r="E134" s="26">
        <v>10260485</v>
      </c>
      <c r="F134" s="26">
        <v>9039817</v>
      </c>
      <c r="G134" s="27">
        <v>913</v>
      </c>
      <c r="H134" s="27">
        <v>1066</v>
      </c>
      <c r="I134" s="23"/>
    </row>
    <row r="135" spans="1:9" x14ac:dyDescent="0.2">
      <c r="A135" s="25">
        <v>2021</v>
      </c>
      <c r="B135" s="25" t="s">
        <v>47</v>
      </c>
      <c r="C135" s="25" t="s">
        <v>246</v>
      </c>
      <c r="D135" s="29" t="s">
        <v>193</v>
      </c>
      <c r="E135" s="26">
        <v>65804076</v>
      </c>
      <c r="F135" s="26">
        <v>65365758</v>
      </c>
      <c r="G135" s="27">
        <v>863</v>
      </c>
      <c r="H135" s="27">
        <v>820</v>
      </c>
      <c r="I135" s="23"/>
    </row>
    <row r="136" spans="1:9" ht="25.5" x14ac:dyDescent="0.2">
      <c r="A136" s="25">
        <v>2021</v>
      </c>
      <c r="B136" s="25" t="s">
        <v>55</v>
      </c>
      <c r="C136" s="25" t="s">
        <v>56</v>
      </c>
      <c r="D136" s="25" t="s">
        <v>57</v>
      </c>
      <c r="E136" s="26">
        <v>3850144</v>
      </c>
      <c r="F136" s="26">
        <v>3531954</v>
      </c>
      <c r="G136" s="27">
        <v>610</v>
      </c>
      <c r="H136" s="27">
        <v>912</v>
      </c>
      <c r="I136" s="23" t="s">
        <v>247</v>
      </c>
    </row>
    <row r="137" spans="1:9" x14ac:dyDescent="0.2">
      <c r="A137" s="25">
        <v>2021</v>
      </c>
      <c r="B137" s="25" t="s">
        <v>59</v>
      </c>
      <c r="C137" s="25" t="s">
        <v>60</v>
      </c>
      <c r="D137" s="29" t="s">
        <v>193</v>
      </c>
      <c r="E137" s="26">
        <v>2600000</v>
      </c>
      <c r="F137" s="26">
        <v>2578857</v>
      </c>
      <c r="G137" s="27">
        <v>300</v>
      </c>
      <c r="H137" s="27">
        <v>480</v>
      </c>
      <c r="I137" s="23" t="s">
        <v>14</v>
      </c>
    </row>
    <row r="138" spans="1:9" x14ac:dyDescent="0.2">
      <c r="A138" s="25">
        <v>2021</v>
      </c>
      <c r="B138" s="25" t="s">
        <v>59</v>
      </c>
      <c r="C138" s="25" t="s">
        <v>61</v>
      </c>
      <c r="D138" s="29" t="s">
        <v>193</v>
      </c>
      <c r="E138" s="26">
        <v>2800000</v>
      </c>
      <c r="F138" s="26">
        <v>2605666</v>
      </c>
      <c r="G138" s="27">
        <v>270</v>
      </c>
      <c r="H138" s="27">
        <v>480</v>
      </c>
      <c r="I138" s="23" t="s">
        <v>20</v>
      </c>
    </row>
    <row r="139" spans="1:9" x14ac:dyDescent="0.2">
      <c r="A139" s="25">
        <v>2021</v>
      </c>
      <c r="B139" s="25" t="s">
        <v>59</v>
      </c>
      <c r="C139" s="25" t="s">
        <v>62</v>
      </c>
      <c r="D139" s="29" t="s">
        <v>193</v>
      </c>
      <c r="E139" s="26">
        <v>4000000</v>
      </c>
      <c r="F139" s="26">
        <v>3588297</v>
      </c>
      <c r="G139" s="27">
        <v>365</v>
      </c>
      <c r="H139" s="27">
        <v>270</v>
      </c>
      <c r="I139" s="23" t="s">
        <v>20</v>
      </c>
    </row>
    <row r="140" spans="1:9" x14ac:dyDescent="0.2">
      <c r="A140" s="25">
        <v>2021</v>
      </c>
      <c r="B140" s="25" t="s">
        <v>59</v>
      </c>
      <c r="C140" s="25" t="s">
        <v>63</v>
      </c>
      <c r="D140" s="29" t="s">
        <v>193</v>
      </c>
      <c r="E140" s="26">
        <v>3500000</v>
      </c>
      <c r="F140" s="26">
        <v>3973792</v>
      </c>
      <c r="G140" s="27">
        <v>270</v>
      </c>
      <c r="H140" s="27">
        <v>450</v>
      </c>
      <c r="I140" s="23" t="s">
        <v>20</v>
      </c>
    </row>
    <row r="141" spans="1:9" x14ac:dyDescent="0.2">
      <c r="A141" s="25">
        <v>2021</v>
      </c>
      <c r="B141" s="25" t="s">
        <v>64</v>
      </c>
      <c r="C141" s="25" t="s">
        <v>248</v>
      </c>
      <c r="D141" s="25" t="s">
        <v>9</v>
      </c>
      <c r="E141" s="26">
        <v>8843000</v>
      </c>
      <c r="F141" s="26">
        <v>9272447</v>
      </c>
      <c r="G141" s="27">
        <v>518</v>
      </c>
      <c r="H141" s="27">
        <v>599</v>
      </c>
      <c r="I141" s="23"/>
    </row>
    <row r="142" spans="1:9" x14ac:dyDescent="0.2">
      <c r="A142" s="25">
        <v>2021</v>
      </c>
      <c r="B142" s="25" t="s">
        <v>64</v>
      </c>
      <c r="C142" s="25" t="s">
        <v>249</v>
      </c>
      <c r="D142" s="25" t="s">
        <v>9</v>
      </c>
      <c r="E142" s="26">
        <v>4020000</v>
      </c>
      <c r="F142" s="26">
        <v>4597804</v>
      </c>
      <c r="G142" s="27">
        <v>545</v>
      </c>
      <c r="H142" s="27">
        <v>660</v>
      </c>
      <c r="I142" s="23"/>
    </row>
    <row r="143" spans="1:9" x14ac:dyDescent="0.2">
      <c r="A143" s="25">
        <v>2021</v>
      </c>
      <c r="B143" s="25" t="s">
        <v>64</v>
      </c>
      <c r="C143" s="25" t="s">
        <v>250</v>
      </c>
      <c r="D143" s="25" t="s">
        <v>9</v>
      </c>
      <c r="E143" s="26">
        <v>2479000</v>
      </c>
      <c r="F143" s="26">
        <v>2820966</v>
      </c>
      <c r="G143" s="27">
        <v>210</v>
      </c>
      <c r="H143" s="27">
        <v>340</v>
      </c>
      <c r="I143" s="23"/>
    </row>
    <row r="144" spans="1:9" x14ac:dyDescent="0.2">
      <c r="A144" s="25">
        <v>2021</v>
      </c>
      <c r="B144" s="25" t="s">
        <v>64</v>
      </c>
      <c r="C144" s="25" t="s">
        <v>251</v>
      </c>
      <c r="D144" s="25" t="s">
        <v>9</v>
      </c>
      <c r="E144" s="26">
        <v>4539000</v>
      </c>
      <c r="F144" s="26">
        <v>4651642</v>
      </c>
      <c r="G144" s="27">
        <v>305</v>
      </c>
      <c r="H144" s="27">
        <v>315</v>
      </c>
      <c r="I144" s="23"/>
    </row>
    <row r="145" spans="1:9" x14ac:dyDescent="0.2">
      <c r="A145" s="25">
        <v>2021</v>
      </c>
      <c r="B145" s="25" t="s">
        <v>64</v>
      </c>
      <c r="C145" s="25" t="s">
        <v>252</v>
      </c>
      <c r="D145" s="25" t="s">
        <v>9</v>
      </c>
      <c r="E145" s="26">
        <v>2463000</v>
      </c>
      <c r="F145" s="26">
        <v>2525233</v>
      </c>
      <c r="G145" s="27">
        <v>345</v>
      </c>
      <c r="H145" s="27">
        <v>425</v>
      </c>
      <c r="I145" s="23"/>
    </row>
    <row r="146" spans="1:9" x14ac:dyDescent="0.2">
      <c r="A146" s="25">
        <v>2021</v>
      </c>
      <c r="B146" s="25" t="s">
        <v>64</v>
      </c>
      <c r="C146" s="25" t="s">
        <v>253</v>
      </c>
      <c r="D146" s="25" t="s">
        <v>9</v>
      </c>
      <c r="E146" s="26">
        <v>6956900</v>
      </c>
      <c r="F146" s="26">
        <v>7146984</v>
      </c>
      <c r="G146" s="27">
        <v>420</v>
      </c>
      <c r="H146" s="27">
        <v>355</v>
      </c>
      <c r="I146" s="23"/>
    </row>
    <row r="147" spans="1:9" x14ac:dyDescent="0.2">
      <c r="A147" s="25">
        <v>2021</v>
      </c>
      <c r="B147" s="25" t="s">
        <v>64</v>
      </c>
      <c r="C147" s="25" t="s">
        <v>254</v>
      </c>
      <c r="D147" s="25" t="s">
        <v>9</v>
      </c>
      <c r="E147" s="26">
        <v>1911007</v>
      </c>
      <c r="F147" s="26">
        <v>2116875</v>
      </c>
      <c r="G147" s="27">
        <v>420</v>
      </c>
      <c r="H147" s="27">
        <v>318</v>
      </c>
      <c r="I147" s="23"/>
    </row>
    <row r="148" spans="1:9" x14ac:dyDescent="0.2">
      <c r="A148" s="25">
        <v>2021</v>
      </c>
      <c r="B148" s="25" t="s">
        <v>64</v>
      </c>
      <c r="C148" s="25" t="s">
        <v>255</v>
      </c>
      <c r="D148" s="25" t="s">
        <v>9</v>
      </c>
      <c r="E148" s="26">
        <v>5886798</v>
      </c>
      <c r="F148" s="26">
        <v>6140875</v>
      </c>
      <c r="G148" s="27">
        <v>450</v>
      </c>
      <c r="H148" s="27">
        <v>459</v>
      </c>
      <c r="I148" s="23"/>
    </row>
    <row r="149" spans="1:9" x14ac:dyDescent="0.2">
      <c r="A149" s="25">
        <v>2021</v>
      </c>
      <c r="B149" s="25" t="s">
        <v>64</v>
      </c>
      <c r="C149" s="25" t="s">
        <v>256</v>
      </c>
      <c r="D149" s="25" t="s">
        <v>9</v>
      </c>
      <c r="E149" s="26">
        <v>16750000</v>
      </c>
      <c r="F149" s="26">
        <v>18433980</v>
      </c>
      <c r="G149" s="27">
        <v>915</v>
      </c>
      <c r="H149" s="27">
        <v>844</v>
      </c>
      <c r="I149" s="23"/>
    </row>
    <row r="150" spans="1:9" x14ac:dyDescent="0.2">
      <c r="A150" s="25">
        <v>2021</v>
      </c>
      <c r="B150" s="25" t="s">
        <v>72</v>
      </c>
      <c r="C150" s="25" t="s">
        <v>257</v>
      </c>
      <c r="D150" s="25" t="s">
        <v>9</v>
      </c>
      <c r="E150" s="26">
        <v>2099000</v>
      </c>
      <c r="F150" s="26">
        <v>2158453</v>
      </c>
      <c r="G150" s="27">
        <v>120</v>
      </c>
      <c r="H150" s="27">
        <v>165</v>
      </c>
      <c r="I150" s="23" t="s">
        <v>14</v>
      </c>
    </row>
    <row r="151" spans="1:9" x14ac:dyDescent="0.2">
      <c r="A151" s="25">
        <v>2021</v>
      </c>
      <c r="B151" s="25" t="s">
        <v>72</v>
      </c>
      <c r="C151" s="25" t="s">
        <v>258</v>
      </c>
      <c r="D151" s="25" t="s">
        <v>9</v>
      </c>
      <c r="E151" s="26">
        <v>2850084</v>
      </c>
      <c r="F151" s="26">
        <v>2885443</v>
      </c>
      <c r="G151" s="27">
        <v>120</v>
      </c>
      <c r="H151" s="27">
        <v>180</v>
      </c>
      <c r="I151" s="23" t="s">
        <v>14</v>
      </c>
    </row>
    <row r="152" spans="1:9" x14ac:dyDescent="0.2">
      <c r="A152" s="25">
        <v>2021</v>
      </c>
      <c r="B152" s="25" t="s">
        <v>72</v>
      </c>
      <c r="C152" s="25" t="s">
        <v>80</v>
      </c>
      <c r="D152" s="25" t="s">
        <v>9</v>
      </c>
      <c r="E152" s="26">
        <v>3747372</v>
      </c>
      <c r="F152" s="26">
        <v>3688754</v>
      </c>
      <c r="G152" s="27">
        <v>150</v>
      </c>
      <c r="H152" s="27">
        <v>195</v>
      </c>
      <c r="I152" s="23" t="s">
        <v>14</v>
      </c>
    </row>
    <row r="153" spans="1:9" ht="102" x14ac:dyDescent="0.2">
      <c r="A153" s="25">
        <v>2021</v>
      </c>
      <c r="B153" s="25" t="s">
        <v>259</v>
      </c>
      <c r="C153" s="25" t="s">
        <v>260</v>
      </c>
      <c r="D153" s="25" t="s">
        <v>0</v>
      </c>
      <c r="E153" s="26">
        <v>6197980</v>
      </c>
      <c r="F153" s="26">
        <v>6636484</v>
      </c>
      <c r="G153" s="27">
        <v>395</v>
      </c>
      <c r="H153" s="27">
        <v>513</v>
      </c>
      <c r="I153" s="23" t="s">
        <v>539</v>
      </c>
    </row>
    <row r="154" spans="1:9" ht="25.5" x14ac:dyDescent="0.2">
      <c r="A154" s="25">
        <v>2021</v>
      </c>
      <c r="B154" s="25" t="s">
        <v>261</v>
      </c>
      <c r="C154" s="25" t="s">
        <v>262</v>
      </c>
      <c r="D154" s="25" t="s">
        <v>9</v>
      </c>
      <c r="E154" s="26">
        <v>3761000</v>
      </c>
      <c r="F154" s="26">
        <v>3512271</v>
      </c>
      <c r="G154" s="27">
        <v>315</v>
      </c>
      <c r="H154" s="27">
        <v>336</v>
      </c>
      <c r="I154" s="23" t="s">
        <v>263</v>
      </c>
    </row>
    <row r="155" spans="1:9" ht="25.5" x14ac:dyDescent="0.2">
      <c r="A155" s="25">
        <v>2021</v>
      </c>
      <c r="B155" s="25" t="s">
        <v>261</v>
      </c>
      <c r="C155" s="25" t="s">
        <v>264</v>
      </c>
      <c r="D155" s="25" t="s">
        <v>9</v>
      </c>
      <c r="E155" s="26">
        <v>4207000</v>
      </c>
      <c r="F155" s="26">
        <v>4154814</v>
      </c>
      <c r="G155" s="27">
        <v>365</v>
      </c>
      <c r="H155" s="27">
        <v>536</v>
      </c>
      <c r="I155" s="23" t="s">
        <v>265</v>
      </c>
    </row>
    <row r="156" spans="1:9" ht="76.5" x14ac:dyDescent="0.2">
      <c r="A156" s="25">
        <v>2021</v>
      </c>
      <c r="B156" s="25" t="s">
        <v>266</v>
      </c>
      <c r="C156" s="25" t="s">
        <v>267</v>
      </c>
      <c r="D156" s="25" t="s">
        <v>103</v>
      </c>
      <c r="E156" s="26">
        <v>23975800</v>
      </c>
      <c r="F156" s="26">
        <v>24489225</v>
      </c>
      <c r="G156" s="27">
        <v>532</v>
      </c>
      <c r="H156" s="27">
        <v>868</v>
      </c>
      <c r="I156" s="23" t="s">
        <v>268</v>
      </c>
    </row>
    <row r="157" spans="1:9" x14ac:dyDescent="0.2">
      <c r="A157" s="25">
        <v>2021</v>
      </c>
      <c r="B157" s="25" t="s">
        <v>269</v>
      </c>
      <c r="C157" s="25" t="s">
        <v>270</v>
      </c>
      <c r="D157" s="25" t="s">
        <v>9</v>
      </c>
      <c r="E157" s="26">
        <v>2203902</v>
      </c>
      <c r="F157" s="26">
        <v>2164577</v>
      </c>
      <c r="G157" s="27">
        <v>285</v>
      </c>
      <c r="H157" s="27">
        <v>273</v>
      </c>
      <c r="I157" s="23" t="s">
        <v>146</v>
      </c>
    </row>
    <row r="158" spans="1:9" x14ac:dyDescent="0.2">
      <c r="A158" s="25">
        <v>2021</v>
      </c>
      <c r="B158" s="25" t="s">
        <v>121</v>
      </c>
      <c r="C158" s="25" t="s">
        <v>271</v>
      </c>
      <c r="D158" s="25" t="s">
        <v>9</v>
      </c>
      <c r="E158" s="26">
        <v>8500000</v>
      </c>
      <c r="F158" s="26">
        <v>706382</v>
      </c>
      <c r="G158" s="27">
        <v>730</v>
      </c>
      <c r="H158" s="27">
        <v>1308</v>
      </c>
      <c r="I158" s="23" t="s">
        <v>272</v>
      </c>
    </row>
    <row r="159" spans="1:9" x14ac:dyDescent="0.2">
      <c r="A159" s="25">
        <v>2021</v>
      </c>
      <c r="B159" s="25" t="s">
        <v>121</v>
      </c>
      <c r="C159" s="25" t="s">
        <v>273</v>
      </c>
      <c r="D159" s="25" t="s">
        <v>9</v>
      </c>
      <c r="E159" s="26">
        <v>4935015</v>
      </c>
      <c r="F159" s="26">
        <v>4935015</v>
      </c>
      <c r="G159" s="27">
        <v>670</v>
      </c>
      <c r="H159" s="27">
        <v>769</v>
      </c>
      <c r="I159" s="23" t="s">
        <v>146</v>
      </c>
    </row>
    <row r="160" spans="1:9" x14ac:dyDescent="0.2">
      <c r="A160" s="25">
        <v>2021</v>
      </c>
      <c r="B160" s="25" t="s">
        <v>121</v>
      </c>
      <c r="C160" s="25" t="s">
        <v>274</v>
      </c>
      <c r="D160" s="25" t="s">
        <v>9</v>
      </c>
      <c r="E160" s="26">
        <v>2775200</v>
      </c>
      <c r="F160" s="26">
        <v>3362284</v>
      </c>
      <c r="G160" s="27">
        <v>330</v>
      </c>
      <c r="H160" s="27">
        <v>553</v>
      </c>
      <c r="I160" s="23" t="s">
        <v>146</v>
      </c>
    </row>
    <row r="161" spans="1:9" x14ac:dyDescent="0.2">
      <c r="A161" s="25">
        <v>2021</v>
      </c>
      <c r="B161" s="25" t="s">
        <v>121</v>
      </c>
      <c r="C161" s="25" t="s">
        <v>275</v>
      </c>
      <c r="D161" s="25" t="s">
        <v>9</v>
      </c>
      <c r="E161" s="26">
        <v>7500000</v>
      </c>
      <c r="F161" s="26">
        <v>7263059</v>
      </c>
      <c r="G161" s="27">
        <v>250</v>
      </c>
      <c r="H161" s="27">
        <v>300</v>
      </c>
      <c r="I161" s="23" t="s">
        <v>146</v>
      </c>
    </row>
    <row r="162" spans="1:9" x14ac:dyDescent="0.2">
      <c r="A162" s="25">
        <v>2021</v>
      </c>
      <c r="B162" s="25" t="s">
        <v>121</v>
      </c>
      <c r="C162" s="25" t="s">
        <v>276</v>
      </c>
      <c r="D162" s="25" t="s">
        <v>9</v>
      </c>
      <c r="E162" s="26">
        <v>3065000</v>
      </c>
      <c r="F162" s="26">
        <v>3172316</v>
      </c>
      <c r="G162" s="27">
        <v>395</v>
      </c>
      <c r="H162" s="27">
        <v>395</v>
      </c>
      <c r="I162" s="23" t="s">
        <v>146</v>
      </c>
    </row>
    <row r="163" spans="1:9" ht="63.75" x14ac:dyDescent="0.2">
      <c r="A163" s="25">
        <v>2021</v>
      </c>
      <c r="B163" s="25" t="s">
        <v>129</v>
      </c>
      <c r="C163" s="25" t="s">
        <v>277</v>
      </c>
      <c r="D163" s="25" t="s">
        <v>103</v>
      </c>
      <c r="E163" s="26">
        <v>4465155</v>
      </c>
      <c r="F163" s="26">
        <v>5210141</v>
      </c>
      <c r="G163" s="27">
        <v>15</v>
      </c>
      <c r="H163" s="27">
        <v>16</v>
      </c>
      <c r="I163" s="23" t="s">
        <v>278</v>
      </c>
    </row>
    <row r="164" spans="1:9" ht="25.5" x14ac:dyDescent="0.2">
      <c r="A164" s="25">
        <v>2021</v>
      </c>
      <c r="B164" s="25" t="s">
        <v>279</v>
      </c>
      <c r="C164" s="25" t="s">
        <v>280</v>
      </c>
      <c r="D164" s="25" t="s">
        <v>9</v>
      </c>
      <c r="E164" s="26">
        <v>2494000</v>
      </c>
      <c r="F164" s="26">
        <v>3130057</v>
      </c>
      <c r="G164" s="27">
        <v>305</v>
      </c>
      <c r="H164" s="27">
        <v>670</v>
      </c>
      <c r="I164" s="23" t="s">
        <v>281</v>
      </c>
    </row>
    <row r="165" spans="1:9" x14ac:dyDescent="0.2">
      <c r="A165" s="25">
        <v>2021</v>
      </c>
      <c r="B165" s="25" t="s">
        <v>282</v>
      </c>
      <c r="C165" s="25" t="s">
        <v>283</v>
      </c>
      <c r="D165" s="25" t="s">
        <v>9</v>
      </c>
      <c r="E165" s="26">
        <v>2778541</v>
      </c>
      <c r="F165" s="26">
        <v>2327264</v>
      </c>
      <c r="G165" s="27">
        <v>365</v>
      </c>
      <c r="H165" s="27">
        <v>732</v>
      </c>
      <c r="I165" s="23"/>
    </row>
    <row r="166" spans="1:9" x14ac:dyDescent="0.2">
      <c r="A166" s="25">
        <v>2021</v>
      </c>
      <c r="B166" s="25" t="s">
        <v>282</v>
      </c>
      <c r="C166" s="25" t="s">
        <v>284</v>
      </c>
      <c r="D166" s="25" t="s">
        <v>9</v>
      </c>
      <c r="E166" s="26">
        <v>4018086</v>
      </c>
      <c r="F166" s="26">
        <v>3891973</v>
      </c>
      <c r="G166" s="27">
        <v>365</v>
      </c>
      <c r="H166" s="27">
        <v>735</v>
      </c>
      <c r="I166" s="23"/>
    </row>
    <row r="167" spans="1:9" x14ac:dyDescent="0.2">
      <c r="A167" s="25">
        <v>2021</v>
      </c>
      <c r="B167" s="25" t="s">
        <v>282</v>
      </c>
      <c r="C167" s="25" t="s">
        <v>285</v>
      </c>
      <c r="D167" s="25" t="s">
        <v>9</v>
      </c>
      <c r="E167" s="26">
        <v>4518016</v>
      </c>
      <c r="F167" s="26">
        <v>4796681</v>
      </c>
      <c r="G167" s="27">
        <v>365</v>
      </c>
      <c r="H167" s="27">
        <v>741</v>
      </c>
      <c r="I167" s="23"/>
    </row>
    <row r="168" spans="1:9" x14ac:dyDescent="0.2">
      <c r="A168" s="25">
        <v>2021</v>
      </c>
      <c r="B168" s="25" t="s">
        <v>286</v>
      </c>
      <c r="C168" s="25" t="s">
        <v>287</v>
      </c>
      <c r="D168" s="25" t="s">
        <v>103</v>
      </c>
      <c r="E168" s="26">
        <v>22708530</v>
      </c>
      <c r="F168" s="26">
        <v>22706892</v>
      </c>
      <c r="G168" s="27">
        <v>602</v>
      </c>
      <c r="H168" s="27">
        <v>1080</v>
      </c>
      <c r="I168" s="23"/>
    </row>
    <row r="169" spans="1:9" x14ac:dyDescent="0.2">
      <c r="A169" s="25">
        <v>2021</v>
      </c>
      <c r="B169" s="25" t="s">
        <v>288</v>
      </c>
      <c r="C169" s="25" t="s">
        <v>289</v>
      </c>
      <c r="D169" s="25" t="s">
        <v>290</v>
      </c>
      <c r="E169" s="26">
        <v>10741087</v>
      </c>
      <c r="F169" s="26">
        <v>11160233</v>
      </c>
      <c r="G169" s="27"/>
      <c r="H169" s="27"/>
      <c r="I169" s="23" t="s">
        <v>291</v>
      </c>
    </row>
    <row r="170" spans="1:9" x14ac:dyDescent="0.2">
      <c r="A170" s="25">
        <v>2021</v>
      </c>
      <c r="B170" s="25" t="s">
        <v>288</v>
      </c>
      <c r="C170" s="25" t="s">
        <v>292</v>
      </c>
      <c r="D170" s="25" t="s">
        <v>290</v>
      </c>
      <c r="E170" s="26">
        <v>5570000</v>
      </c>
      <c r="F170" s="26">
        <v>6021345</v>
      </c>
      <c r="G170" s="27">
        <v>420</v>
      </c>
      <c r="H170" s="27">
        <v>545</v>
      </c>
      <c r="I170" s="23" t="s">
        <v>291</v>
      </c>
    </row>
    <row r="171" spans="1:9" x14ac:dyDescent="0.2">
      <c r="A171" s="25">
        <v>2021</v>
      </c>
      <c r="B171" s="25" t="s">
        <v>293</v>
      </c>
      <c r="C171" s="25" t="s">
        <v>294</v>
      </c>
      <c r="D171" s="25" t="s">
        <v>9</v>
      </c>
      <c r="E171" s="26">
        <v>5277000</v>
      </c>
      <c r="F171" s="26">
        <v>5396912</v>
      </c>
      <c r="G171" s="27">
        <v>18</v>
      </c>
      <c r="H171" s="27">
        <v>18</v>
      </c>
      <c r="I171" s="23" t="s">
        <v>14</v>
      </c>
    </row>
    <row r="172" spans="1:9" x14ac:dyDescent="0.2">
      <c r="A172" s="25">
        <v>2021</v>
      </c>
      <c r="B172" s="25" t="s">
        <v>295</v>
      </c>
      <c r="C172" s="25" t="s">
        <v>296</v>
      </c>
      <c r="D172" s="29" t="s">
        <v>193</v>
      </c>
      <c r="E172" s="26">
        <v>14110630</v>
      </c>
      <c r="F172" s="26">
        <v>13610153</v>
      </c>
      <c r="G172" s="27">
        <v>536</v>
      </c>
      <c r="H172" s="27">
        <v>596</v>
      </c>
      <c r="I172" s="23"/>
    </row>
    <row r="173" spans="1:9" x14ac:dyDescent="0.2">
      <c r="A173" s="25">
        <v>2021</v>
      </c>
      <c r="B173" s="25" t="s">
        <v>144</v>
      </c>
      <c r="C173" s="25" t="s">
        <v>297</v>
      </c>
      <c r="D173" s="25" t="s">
        <v>9</v>
      </c>
      <c r="E173" s="26">
        <v>8500000</v>
      </c>
      <c r="F173" s="26">
        <v>9678345</v>
      </c>
      <c r="G173" s="27">
        <v>7302020</v>
      </c>
      <c r="H173" s="27">
        <v>11302020</v>
      </c>
      <c r="I173" s="23" t="s">
        <v>146</v>
      </c>
    </row>
    <row r="174" spans="1:9" x14ac:dyDescent="0.2">
      <c r="A174" s="25">
        <v>2021</v>
      </c>
      <c r="B174" s="25" t="s">
        <v>151</v>
      </c>
      <c r="C174" s="25" t="s">
        <v>298</v>
      </c>
      <c r="D174" s="25" t="s">
        <v>103</v>
      </c>
      <c r="E174" s="26">
        <v>18400780</v>
      </c>
      <c r="F174" s="26">
        <v>19311522</v>
      </c>
      <c r="G174" s="27">
        <v>286</v>
      </c>
      <c r="H174" s="27">
        <v>376</v>
      </c>
      <c r="I174" s="23"/>
    </row>
    <row r="175" spans="1:9" ht="25.5" x14ac:dyDescent="0.2">
      <c r="A175" s="25">
        <v>2021</v>
      </c>
      <c r="B175" s="25" t="s">
        <v>153</v>
      </c>
      <c r="C175" s="25" t="s">
        <v>299</v>
      </c>
      <c r="D175" s="25" t="s">
        <v>103</v>
      </c>
      <c r="E175" s="26">
        <v>6400000</v>
      </c>
      <c r="F175" s="26">
        <v>7285505</v>
      </c>
      <c r="G175" s="27">
        <v>670</v>
      </c>
      <c r="H175" s="27">
        <v>837</v>
      </c>
      <c r="I175" s="23" t="s">
        <v>300</v>
      </c>
    </row>
    <row r="176" spans="1:9" x14ac:dyDescent="0.2">
      <c r="A176" s="25">
        <v>2021</v>
      </c>
      <c r="B176" s="25" t="s">
        <v>168</v>
      </c>
      <c r="C176" s="25" t="s">
        <v>301</v>
      </c>
      <c r="D176" s="25" t="s">
        <v>9</v>
      </c>
      <c r="E176" s="26">
        <v>3490000</v>
      </c>
      <c r="F176" s="26">
        <v>3437991</v>
      </c>
      <c r="G176" s="27">
        <v>180</v>
      </c>
      <c r="H176" s="27">
        <v>180</v>
      </c>
      <c r="I176" s="23" t="s">
        <v>20</v>
      </c>
    </row>
    <row r="177" spans="1:9" x14ac:dyDescent="0.2">
      <c r="A177" s="25">
        <v>2021</v>
      </c>
      <c r="B177" s="25" t="s">
        <v>168</v>
      </c>
      <c r="C177" s="25" t="s">
        <v>169</v>
      </c>
      <c r="D177" s="25" t="s">
        <v>9</v>
      </c>
      <c r="E177" s="26">
        <v>17059490</v>
      </c>
      <c r="F177" s="26">
        <v>16763923</v>
      </c>
      <c r="G177" s="27">
        <v>450</v>
      </c>
      <c r="H177" s="27">
        <v>450</v>
      </c>
      <c r="I177" s="23" t="s">
        <v>20</v>
      </c>
    </row>
    <row r="178" spans="1:9" ht="38.25" x14ac:dyDescent="0.2">
      <c r="A178" s="25">
        <v>2021</v>
      </c>
      <c r="B178" s="25" t="s">
        <v>302</v>
      </c>
      <c r="C178" s="25" t="s">
        <v>303</v>
      </c>
      <c r="D178" s="25" t="s">
        <v>9</v>
      </c>
      <c r="E178" s="26">
        <v>2199000</v>
      </c>
      <c r="F178" s="26">
        <v>2382243</v>
      </c>
      <c r="G178" s="27">
        <v>120</v>
      </c>
      <c r="H178" s="27">
        <v>137</v>
      </c>
      <c r="I178" s="23" t="s">
        <v>304</v>
      </c>
    </row>
    <row r="179" spans="1:9" x14ac:dyDescent="0.2">
      <c r="A179" s="25">
        <v>2021</v>
      </c>
      <c r="B179" s="25" t="s">
        <v>178</v>
      </c>
      <c r="C179" s="25" t="s">
        <v>305</v>
      </c>
      <c r="D179" s="25" t="s">
        <v>9</v>
      </c>
      <c r="E179" s="26">
        <v>3385526</v>
      </c>
      <c r="F179" s="26">
        <v>3665110</v>
      </c>
      <c r="G179" s="27">
        <v>300</v>
      </c>
      <c r="H179" s="27">
        <v>688</v>
      </c>
      <c r="I179" s="23" t="s">
        <v>20</v>
      </c>
    </row>
    <row r="180" spans="1:9" x14ac:dyDescent="0.2">
      <c r="A180" s="25">
        <v>2021</v>
      </c>
      <c r="B180" s="25" t="s">
        <v>178</v>
      </c>
      <c r="C180" s="25" t="s">
        <v>306</v>
      </c>
      <c r="D180" s="25" t="s">
        <v>9</v>
      </c>
      <c r="E180" s="26">
        <v>5207217</v>
      </c>
      <c r="F180" s="26">
        <v>3758862</v>
      </c>
      <c r="G180" s="27">
        <v>210</v>
      </c>
      <c r="H180" s="27">
        <v>336</v>
      </c>
      <c r="I180" s="23" t="s">
        <v>20</v>
      </c>
    </row>
    <row r="181" spans="1:9" x14ac:dyDescent="0.2">
      <c r="A181" s="25">
        <v>2020</v>
      </c>
      <c r="B181" s="30" t="s">
        <v>307</v>
      </c>
      <c r="C181" s="25" t="s">
        <v>308</v>
      </c>
      <c r="D181" s="29" t="s">
        <v>193</v>
      </c>
      <c r="E181" s="26">
        <v>4499320</v>
      </c>
      <c r="F181" s="26">
        <v>4699750</v>
      </c>
      <c r="G181" s="27">
        <v>176</v>
      </c>
      <c r="H181" s="27">
        <v>534</v>
      </c>
      <c r="I181" s="23"/>
    </row>
    <row r="182" spans="1:9" x14ac:dyDescent="0.2">
      <c r="A182" s="25">
        <v>2020</v>
      </c>
      <c r="B182" s="30" t="s">
        <v>307</v>
      </c>
      <c r="C182" s="25" t="s">
        <v>309</v>
      </c>
      <c r="D182" s="29" t="s">
        <v>193</v>
      </c>
      <c r="E182" s="26">
        <v>3685275</v>
      </c>
      <c r="F182" s="26">
        <v>3360192</v>
      </c>
      <c r="G182" s="27">
        <v>457</v>
      </c>
      <c r="H182" s="27">
        <v>488</v>
      </c>
      <c r="I182" s="23"/>
    </row>
    <row r="183" spans="1:9" ht="25.5" x14ac:dyDescent="0.2">
      <c r="A183" s="25">
        <v>2020</v>
      </c>
      <c r="B183" s="30" t="s">
        <v>307</v>
      </c>
      <c r="C183" s="25" t="s">
        <v>310</v>
      </c>
      <c r="D183" s="29" t="s">
        <v>193</v>
      </c>
      <c r="E183" s="26">
        <v>2112200</v>
      </c>
      <c r="F183" s="26">
        <v>2299973</v>
      </c>
      <c r="G183" s="27">
        <v>365</v>
      </c>
      <c r="H183" s="27">
        <v>635</v>
      </c>
      <c r="I183" s="23" t="s">
        <v>321</v>
      </c>
    </row>
    <row r="184" spans="1:9" x14ac:dyDescent="0.2">
      <c r="A184" s="25">
        <v>2020</v>
      </c>
      <c r="B184" s="30" t="s">
        <v>307</v>
      </c>
      <c r="C184" s="25" t="s">
        <v>311</v>
      </c>
      <c r="D184" s="29" t="s">
        <v>193</v>
      </c>
      <c r="E184" s="26">
        <v>2820615</v>
      </c>
      <c r="F184" s="26">
        <v>2586569</v>
      </c>
      <c r="G184" s="27">
        <v>320</v>
      </c>
      <c r="H184" s="27">
        <v>404</v>
      </c>
      <c r="I184" s="23"/>
    </row>
    <row r="185" spans="1:9" ht="51" x14ac:dyDescent="0.2">
      <c r="A185" s="25">
        <v>2020</v>
      </c>
      <c r="B185" s="31" t="s">
        <v>312</v>
      </c>
      <c r="C185" s="25" t="s">
        <v>313</v>
      </c>
      <c r="D185" s="31" t="s">
        <v>0</v>
      </c>
      <c r="E185" s="26">
        <v>4397808</v>
      </c>
      <c r="F185" s="26">
        <v>4493982</v>
      </c>
      <c r="G185" s="27">
        <v>730</v>
      </c>
      <c r="H185" s="27">
        <v>730</v>
      </c>
      <c r="I185" s="23" t="s">
        <v>322</v>
      </c>
    </row>
    <row r="186" spans="1:9" ht="25.5" x14ac:dyDescent="0.2">
      <c r="A186" s="25">
        <v>2020</v>
      </c>
      <c r="B186" s="31" t="s">
        <v>314</v>
      </c>
      <c r="C186" s="25" t="s">
        <v>315</v>
      </c>
      <c r="D186" s="31" t="s">
        <v>0</v>
      </c>
      <c r="E186" s="26">
        <v>2900000</v>
      </c>
      <c r="F186" s="26">
        <v>2343951</v>
      </c>
      <c r="G186" s="27">
        <v>180</v>
      </c>
      <c r="H186" s="27">
        <v>357</v>
      </c>
      <c r="I186" s="23" t="s">
        <v>323</v>
      </c>
    </row>
    <row r="187" spans="1:9" ht="38.25" x14ac:dyDescent="0.2">
      <c r="A187" s="25">
        <v>2020</v>
      </c>
      <c r="B187" s="31" t="s">
        <v>314</v>
      </c>
      <c r="C187" s="25" t="s">
        <v>316</v>
      </c>
      <c r="D187" s="31" t="s">
        <v>0</v>
      </c>
      <c r="E187" s="26">
        <v>2300000</v>
      </c>
      <c r="F187" s="26">
        <v>3450457</v>
      </c>
      <c r="G187" s="27">
        <v>118</v>
      </c>
      <c r="H187" s="27">
        <v>296</v>
      </c>
      <c r="I187" s="30" t="s">
        <v>538</v>
      </c>
    </row>
    <row r="188" spans="1:9" ht="25.5" x14ac:dyDescent="0.2">
      <c r="A188" s="25">
        <v>2020</v>
      </c>
      <c r="B188" s="31" t="s">
        <v>317</v>
      </c>
      <c r="C188" s="25" t="s">
        <v>318</v>
      </c>
      <c r="D188" s="31" t="s">
        <v>0</v>
      </c>
      <c r="E188" s="26">
        <v>3200000</v>
      </c>
      <c r="F188" s="26">
        <v>2776518</v>
      </c>
      <c r="G188" s="27">
        <v>410</v>
      </c>
      <c r="H188" s="27">
        <v>407</v>
      </c>
      <c r="I188" s="23" t="s">
        <v>324</v>
      </c>
    </row>
    <row r="189" spans="1:9" ht="25.5" x14ac:dyDescent="0.2">
      <c r="A189" s="25">
        <v>2020</v>
      </c>
      <c r="B189" s="25" t="s">
        <v>325</v>
      </c>
      <c r="C189" s="25" t="s">
        <v>326</v>
      </c>
      <c r="D189" s="31" t="s">
        <v>0</v>
      </c>
      <c r="E189" s="26">
        <v>8100000</v>
      </c>
      <c r="F189" s="26">
        <v>7992721</v>
      </c>
      <c r="G189" s="27">
        <v>515</v>
      </c>
      <c r="H189" s="27">
        <v>508</v>
      </c>
      <c r="I189" s="23" t="s">
        <v>324</v>
      </c>
    </row>
    <row r="190" spans="1:9" x14ac:dyDescent="0.2">
      <c r="A190" s="25">
        <v>2020</v>
      </c>
      <c r="B190" s="25" t="s">
        <v>327</v>
      </c>
      <c r="C190" s="25" t="s">
        <v>328</v>
      </c>
      <c r="D190" s="29" t="s">
        <v>193</v>
      </c>
      <c r="E190" s="26">
        <v>3999000</v>
      </c>
      <c r="F190" s="26">
        <v>4449482</v>
      </c>
      <c r="G190" s="27">
        <v>365</v>
      </c>
      <c r="H190" s="27">
        <v>511</v>
      </c>
      <c r="I190" s="23"/>
    </row>
    <row r="191" spans="1:9" ht="25.5" x14ac:dyDescent="0.2">
      <c r="A191" s="25">
        <v>2020</v>
      </c>
      <c r="B191" s="25" t="s">
        <v>327</v>
      </c>
      <c r="C191" s="25" t="s">
        <v>329</v>
      </c>
      <c r="D191" s="29" t="s">
        <v>193</v>
      </c>
      <c r="E191" s="26">
        <v>23848500</v>
      </c>
      <c r="F191" s="26">
        <v>23848500</v>
      </c>
      <c r="G191" s="27">
        <v>730</v>
      </c>
      <c r="H191" s="27">
        <v>730</v>
      </c>
      <c r="I191" s="23" t="s">
        <v>330</v>
      </c>
    </row>
    <row r="192" spans="1:9" x14ac:dyDescent="0.2">
      <c r="A192" s="25">
        <v>2020</v>
      </c>
      <c r="B192" s="25" t="s">
        <v>331</v>
      </c>
      <c r="C192" s="25" t="s">
        <v>332</v>
      </c>
      <c r="D192" s="29" t="s">
        <v>193</v>
      </c>
      <c r="E192" s="26">
        <v>2381286</v>
      </c>
      <c r="F192" s="26">
        <v>3002203</v>
      </c>
      <c r="G192" s="27">
        <v>240</v>
      </c>
      <c r="H192" s="27">
        <v>236</v>
      </c>
      <c r="I192" s="23"/>
    </row>
    <row r="193" spans="1:9" x14ac:dyDescent="0.2">
      <c r="A193" s="25">
        <v>2020</v>
      </c>
      <c r="B193" s="25" t="s">
        <v>333</v>
      </c>
      <c r="C193" s="25" t="s">
        <v>334</v>
      </c>
      <c r="D193" s="25" t="s">
        <v>335</v>
      </c>
      <c r="E193" s="26">
        <v>3000926</v>
      </c>
      <c r="F193" s="26">
        <v>2968383</v>
      </c>
      <c r="G193" s="27">
        <v>272</v>
      </c>
      <c r="H193" s="27">
        <v>272</v>
      </c>
      <c r="I193" s="23" t="s">
        <v>336</v>
      </c>
    </row>
    <row r="194" spans="1:9" x14ac:dyDescent="0.2">
      <c r="A194" s="25">
        <v>2020</v>
      </c>
      <c r="B194" s="25" t="s">
        <v>337</v>
      </c>
      <c r="C194" s="25" t="s">
        <v>338</v>
      </c>
      <c r="D194" s="25" t="s">
        <v>335</v>
      </c>
      <c r="E194" s="26">
        <v>7131385</v>
      </c>
      <c r="F194" s="26">
        <v>7008357</v>
      </c>
      <c r="G194" s="27">
        <v>450</v>
      </c>
      <c r="H194" s="27">
        <v>540</v>
      </c>
      <c r="I194" s="23" t="s">
        <v>339</v>
      </c>
    </row>
    <row r="195" spans="1:9" x14ac:dyDescent="0.2">
      <c r="A195" s="25">
        <v>2020</v>
      </c>
      <c r="B195" s="25" t="s">
        <v>337</v>
      </c>
      <c r="C195" s="25" t="s">
        <v>340</v>
      </c>
      <c r="D195" s="25" t="s">
        <v>335</v>
      </c>
      <c r="E195" s="26">
        <v>3504328</v>
      </c>
      <c r="F195" s="26">
        <v>3504328</v>
      </c>
      <c r="G195" s="27">
        <v>605</v>
      </c>
      <c r="H195" s="27">
        <v>765</v>
      </c>
      <c r="I195" s="23" t="s">
        <v>339</v>
      </c>
    </row>
    <row r="196" spans="1:9" x14ac:dyDescent="0.2">
      <c r="A196" s="25">
        <v>2020</v>
      </c>
      <c r="B196" s="25" t="s">
        <v>337</v>
      </c>
      <c r="C196" s="25" t="s">
        <v>341</v>
      </c>
      <c r="D196" s="25" t="s">
        <v>335</v>
      </c>
      <c r="E196" s="26">
        <v>4652668</v>
      </c>
      <c r="F196" s="26">
        <v>4297198</v>
      </c>
      <c r="G196" s="27">
        <v>434</v>
      </c>
      <c r="H196" s="27">
        <v>487</v>
      </c>
      <c r="I196" s="23" t="s">
        <v>339</v>
      </c>
    </row>
    <row r="197" spans="1:9" x14ac:dyDescent="0.2">
      <c r="A197" s="25">
        <v>2020</v>
      </c>
      <c r="B197" s="25" t="s">
        <v>337</v>
      </c>
      <c r="C197" s="25" t="s">
        <v>342</v>
      </c>
      <c r="D197" s="25" t="s">
        <v>335</v>
      </c>
      <c r="E197" s="26">
        <v>4158018</v>
      </c>
      <c r="F197" s="26">
        <v>4158018</v>
      </c>
      <c r="G197" s="27">
        <v>430</v>
      </c>
      <c r="H197" s="27">
        <v>460</v>
      </c>
      <c r="I197" s="23" t="s">
        <v>339</v>
      </c>
    </row>
    <row r="198" spans="1:9" x14ac:dyDescent="0.2">
      <c r="A198" s="25">
        <v>2020</v>
      </c>
      <c r="B198" s="25" t="s">
        <v>337</v>
      </c>
      <c r="C198" s="25" t="s">
        <v>343</v>
      </c>
      <c r="D198" s="25" t="s">
        <v>335</v>
      </c>
      <c r="E198" s="26">
        <v>2532178</v>
      </c>
      <c r="F198" s="26">
        <v>2532178</v>
      </c>
      <c r="G198" s="27">
        <v>365</v>
      </c>
      <c r="H198" s="27">
        <v>259</v>
      </c>
      <c r="I198" s="23" t="s">
        <v>339</v>
      </c>
    </row>
    <row r="199" spans="1:9" x14ac:dyDescent="0.2">
      <c r="A199" s="25">
        <v>2020</v>
      </c>
      <c r="B199" s="25" t="s">
        <v>344</v>
      </c>
      <c r="C199" s="25" t="s">
        <v>345</v>
      </c>
      <c r="D199" s="25" t="s">
        <v>335</v>
      </c>
      <c r="E199" s="26">
        <v>1416317</v>
      </c>
      <c r="F199" s="26">
        <v>2677703</v>
      </c>
      <c r="G199" s="27">
        <v>240</v>
      </c>
      <c r="H199" s="27">
        <v>390</v>
      </c>
      <c r="I199" s="23"/>
    </row>
    <row r="200" spans="1:9" x14ac:dyDescent="0.2">
      <c r="A200" s="25">
        <v>2020</v>
      </c>
      <c r="B200" s="25" t="s">
        <v>344</v>
      </c>
      <c r="C200" s="25" t="s">
        <v>346</v>
      </c>
      <c r="D200" s="25" t="s">
        <v>335</v>
      </c>
      <c r="E200" s="26">
        <v>3202814</v>
      </c>
      <c r="F200" s="26">
        <v>3410617</v>
      </c>
      <c r="G200" s="27">
        <v>564</v>
      </c>
      <c r="H200" s="27">
        <v>563</v>
      </c>
      <c r="I200" s="23"/>
    </row>
    <row r="201" spans="1:9" x14ac:dyDescent="0.2">
      <c r="A201" s="25">
        <v>2020</v>
      </c>
      <c r="B201" s="25" t="s">
        <v>347</v>
      </c>
      <c r="C201" s="25" t="s">
        <v>348</v>
      </c>
      <c r="D201" s="29" t="s">
        <v>193</v>
      </c>
      <c r="E201" s="26">
        <v>2330221</v>
      </c>
      <c r="F201" s="26">
        <v>2139064</v>
      </c>
      <c r="G201" s="27">
        <v>360</v>
      </c>
      <c r="H201" s="27">
        <v>285</v>
      </c>
      <c r="I201" s="23" t="s">
        <v>349</v>
      </c>
    </row>
    <row r="202" spans="1:9" x14ac:dyDescent="0.2">
      <c r="A202" s="25">
        <v>2020</v>
      </c>
      <c r="B202" s="25" t="s">
        <v>350</v>
      </c>
      <c r="C202" s="25" t="s">
        <v>351</v>
      </c>
      <c r="D202" s="25" t="s">
        <v>335</v>
      </c>
      <c r="E202" s="26">
        <v>2615044</v>
      </c>
      <c r="F202" s="26">
        <v>2541442</v>
      </c>
      <c r="G202" s="27">
        <v>348</v>
      </c>
      <c r="H202" s="27">
        <v>370</v>
      </c>
      <c r="I202" s="23" t="s">
        <v>336</v>
      </c>
    </row>
    <row r="203" spans="1:9" x14ac:dyDescent="0.2">
      <c r="A203" s="25">
        <v>2020</v>
      </c>
      <c r="B203" s="25" t="s">
        <v>352</v>
      </c>
      <c r="C203" s="25" t="s">
        <v>353</v>
      </c>
      <c r="D203" s="25" t="s">
        <v>335</v>
      </c>
      <c r="E203" s="26">
        <v>1878000</v>
      </c>
      <c r="F203" s="26">
        <v>2035079</v>
      </c>
      <c r="G203" s="27">
        <v>240</v>
      </c>
      <c r="H203" s="27">
        <v>731</v>
      </c>
      <c r="I203" s="23"/>
    </row>
    <row r="204" spans="1:9" x14ac:dyDescent="0.2">
      <c r="A204" s="25">
        <v>2020</v>
      </c>
      <c r="B204" s="25" t="s">
        <v>352</v>
      </c>
      <c r="C204" s="25" t="s">
        <v>354</v>
      </c>
      <c r="D204" s="25" t="s">
        <v>335</v>
      </c>
      <c r="E204" s="26">
        <v>5814176</v>
      </c>
      <c r="F204" s="26">
        <v>4612895</v>
      </c>
      <c r="G204" s="27">
        <v>548</v>
      </c>
      <c r="H204" s="27">
        <v>715</v>
      </c>
      <c r="I204" s="23"/>
    </row>
    <row r="205" spans="1:9" x14ac:dyDescent="0.2">
      <c r="A205" s="25">
        <v>2020</v>
      </c>
      <c r="B205" s="25" t="s">
        <v>355</v>
      </c>
      <c r="C205" s="25" t="s">
        <v>356</v>
      </c>
      <c r="D205" s="29" t="s">
        <v>193</v>
      </c>
      <c r="E205" s="26">
        <v>6200000</v>
      </c>
      <c r="F205" s="26">
        <v>6035963</v>
      </c>
      <c r="G205" s="27">
        <v>365</v>
      </c>
      <c r="H205" s="27">
        <v>365</v>
      </c>
      <c r="I205" s="23"/>
    </row>
    <row r="206" spans="1:9" x14ac:dyDescent="0.2">
      <c r="A206" s="25">
        <v>2020</v>
      </c>
      <c r="B206" s="25" t="s">
        <v>357</v>
      </c>
      <c r="C206" s="25" t="s">
        <v>358</v>
      </c>
      <c r="D206" s="25" t="s">
        <v>335</v>
      </c>
      <c r="E206" s="26">
        <v>2068420</v>
      </c>
      <c r="F206" s="26">
        <v>2314440</v>
      </c>
      <c r="G206" s="27">
        <v>435</v>
      </c>
      <c r="H206" s="27">
        <v>375</v>
      </c>
      <c r="I206" s="23" t="s">
        <v>359</v>
      </c>
    </row>
    <row r="207" spans="1:9" x14ac:dyDescent="0.2">
      <c r="A207" s="25">
        <v>2020</v>
      </c>
      <c r="B207" s="25" t="s">
        <v>357</v>
      </c>
      <c r="C207" s="25" t="s">
        <v>360</v>
      </c>
      <c r="D207" s="25" t="s">
        <v>335</v>
      </c>
      <c r="E207" s="26">
        <v>2804150</v>
      </c>
      <c r="F207" s="26">
        <v>2392893</v>
      </c>
      <c r="G207" s="27">
        <v>425</v>
      </c>
      <c r="H207" s="27">
        <v>468</v>
      </c>
      <c r="I207" s="23" t="s">
        <v>359</v>
      </c>
    </row>
    <row r="208" spans="1:9" x14ac:dyDescent="0.2">
      <c r="A208" s="25">
        <v>2020</v>
      </c>
      <c r="B208" s="25" t="s">
        <v>357</v>
      </c>
      <c r="C208" s="25" t="s">
        <v>361</v>
      </c>
      <c r="D208" s="25" t="s">
        <v>335</v>
      </c>
      <c r="E208" s="26">
        <v>3155064</v>
      </c>
      <c r="F208" s="26">
        <v>3398232</v>
      </c>
      <c r="G208" s="27">
        <v>450</v>
      </c>
      <c r="H208" s="27">
        <v>433</v>
      </c>
      <c r="I208" s="23" t="s">
        <v>359</v>
      </c>
    </row>
    <row r="209" spans="1:9" x14ac:dyDescent="0.2">
      <c r="A209" s="25">
        <v>2020</v>
      </c>
      <c r="B209" s="25" t="s">
        <v>357</v>
      </c>
      <c r="C209" s="25" t="s">
        <v>362</v>
      </c>
      <c r="D209" s="25" t="s">
        <v>335</v>
      </c>
      <c r="E209" s="26">
        <v>2276700</v>
      </c>
      <c r="F209" s="26">
        <v>2311156</v>
      </c>
      <c r="G209" s="27">
        <v>240</v>
      </c>
      <c r="H209" s="27">
        <v>241</v>
      </c>
      <c r="I209" s="23" t="s">
        <v>359</v>
      </c>
    </row>
    <row r="210" spans="1:9" x14ac:dyDescent="0.2">
      <c r="A210" s="25">
        <v>2020</v>
      </c>
      <c r="B210" s="25" t="s">
        <v>357</v>
      </c>
      <c r="C210" s="25" t="s">
        <v>363</v>
      </c>
      <c r="D210" s="25" t="s">
        <v>335</v>
      </c>
      <c r="E210" s="26">
        <v>5922000</v>
      </c>
      <c r="F210" s="26">
        <v>5481320</v>
      </c>
      <c r="G210" s="27">
        <v>305</v>
      </c>
      <c r="H210" s="27">
        <v>315</v>
      </c>
      <c r="I210" s="23" t="s">
        <v>359</v>
      </c>
    </row>
    <row r="211" spans="1:9" x14ac:dyDescent="0.2">
      <c r="A211" s="25">
        <v>2020</v>
      </c>
      <c r="B211" s="25" t="s">
        <v>357</v>
      </c>
      <c r="C211" s="25" t="s">
        <v>364</v>
      </c>
      <c r="D211" s="25" t="s">
        <v>335</v>
      </c>
      <c r="E211" s="26">
        <v>3320000</v>
      </c>
      <c r="F211" s="26">
        <v>3304003</v>
      </c>
      <c r="G211" s="27">
        <v>210</v>
      </c>
      <c r="H211" s="27">
        <v>340</v>
      </c>
      <c r="I211" s="23" t="s">
        <v>359</v>
      </c>
    </row>
    <row r="212" spans="1:9" x14ac:dyDescent="0.2">
      <c r="A212" s="25">
        <v>2020</v>
      </c>
      <c r="B212" s="25" t="s">
        <v>357</v>
      </c>
      <c r="C212" s="25" t="s">
        <v>365</v>
      </c>
      <c r="D212" s="25" t="s">
        <v>335</v>
      </c>
      <c r="E212" s="26">
        <v>5109756</v>
      </c>
      <c r="F212" s="26">
        <v>5538471</v>
      </c>
      <c r="G212" s="27">
        <v>545</v>
      </c>
      <c r="H212" s="27">
        <v>660</v>
      </c>
      <c r="I212" s="23" t="s">
        <v>359</v>
      </c>
    </row>
    <row r="213" spans="1:9" x14ac:dyDescent="0.2">
      <c r="A213" s="25">
        <v>2020</v>
      </c>
      <c r="B213" s="25" t="s">
        <v>357</v>
      </c>
      <c r="C213" s="25" t="s">
        <v>366</v>
      </c>
      <c r="D213" s="25" t="s">
        <v>335</v>
      </c>
      <c r="E213" s="26">
        <v>800000</v>
      </c>
      <c r="F213" s="26">
        <v>2606075</v>
      </c>
      <c r="G213" s="27">
        <v>180</v>
      </c>
      <c r="H213" s="27">
        <v>241</v>
      </c>
      <c r="I213" s="23" t="s">
        <v>359</v>
      </c>
    </row>
    <row r="214" spans="1:9" x14ac:dyDescent="0.2">
      <c r="A214" s="25">
        <v>2020</v>
      </c>
      <c r="B214" s="25" t="s">
        <v>357</v>
      </c>
      <c r="C214" s="25" t="s">
        <v>367</v>
      </c>
      <c r="D214" s="25" t="s">
        <v>335</v>
      </c>
      <c r="E214" s="26">
        <v>51639920</v>
      </c>
      <c r="F214" s="26">
        <v>49512692</v>
      </c>
      <c r="G214" s="27">
        <v>700</v>
      </c>
      <c r="H214" s="27">
        <v>850</v>
      </c>
      <c r="I214" s="23" t="s">
        <v>359</v>
      </c>
    </row>
    <row r="215" spans="1:9" ht="38.25" x14ac:dyDescent="0.2">
      <c r="A215" s="25">
        <v>2020</v>
      </c>
      <c r="B215" s="25" t="s">
        <v>368</v>
      </c>
      <c r="C215" s="25" t="s">
        <v>369</v>
      </c>
      <c r="D215" s="25" t="s">
        <v>335</v>
      </c>
      <c r="E215" s="26">
        <v>5573333</v>
      </c>
      <c r="F215" s="26">
        <v>7626449</v>
      </c>
      <c r="G215" s="27">
        <v>473</v>
      </c>
      <c r="H215" s="27">
        <v>548</v>
      </c>
      <c r="I215" s="23" t="s">
        <v>370</v>
      </c>
    </row>
    <row r="216" spans="1:9" x14ac:dyDescent="0.2">
      <c r="A216" s="25">
        <v>2020</v>
      </c>
      <c r="B216" s="25" t="s">
        <v>368</v>
      </c>
      <c r="C216" s="25" t="s">
        <v>371</v>
      </c>
      <c r="D216" s="25" t="s">
        <v>335</v>
      </c>
      <c r="E216" s="26">
        <v>2099000</v>
      </c>
      <c r="F216" s="26">
        <v>2158453</v>
      </c>
      <c r="G216" s="27">
        <v>255</v>
      </c>
      <c r="H216" s="27">
        <v>255</v>
      </c>
      <c r="I216" s="23" t="s">
        <v>336</v>
      </c>
    </row>
    <row r="217" spans="1:9" x14ac:dyDescent="0.2">
      <c r="A217" s="25">
        <v>2020</v>
      </c>
      <c r="B217" s="25" t="s">
        <v>368</v>
      </c>
      <c r="C217" s="25" t="s">
        <v>372</v>
      </c>
      <c r="D217" s="25" t="s">
        <v>335</v>
      </c>
      <c r="E217" s="26">
        <v>2850084</v>
      </c>
      <c r="F217" s="26">
        <v>3140354</v>
      </c>
      <c r="G217" s="27">
        <v>182</v>
      </c>
      <c r="H217" s="27">
        <v>182</v>
      </c>
      <c r="I217" s="23" t="s">
        <v>336</v>
      </c>
    </row>
    <row r="218" spans="1:9" x14ac:dyDescent="0.2">
      <c r="A218" s="25">
        <v>2020</v>
      </c>
      <c r="B218" s="25" t="s">
        <v>373</v>
      </c>
      <c r="C218" s="25" t="s">
        <v>374</v>
      </c>
      <c r="D218" s="25" t="s">
        <v>335</v>
      </c>
      <c r="E218" s="26">
        <v>6804231</v>
      </c>
      <c r="F218" s="26">
        <v>7254875</v>
      </c>
      <c r="G218" s="27">
        <v>548</v>
      </c>
      <c r="H218" s="27">
        <v>820</v>
      </c>
      <c r="I218" s="23"/>
    </row>
    <row r="219" spans="1:9" x14ac:dyDescent="0.2">
      <c r="A219" s="25">
        <v>2020</v>
      </c>
      <c r="B219" s="25" t="s">
        <v>373</v>
      </c>
      <c r="C219" s="25" t="s">
        <v>375</v>
      </c>
      <c r="D219" s="25" t="s">
        <v>335</v>
      </c>
      <c r="E219" s="26">
        <v>6500000</v>
      </c>
      <c r="F219" s="26">
        <v>6636484</v>
      </c>
      <c r="G219" s="27">
        <v>441</v>
      </c>
      <c r="H219" s="27">
        <v>539</v>
      </c>
      <c r="I219" s="23"/>
    </row>
    <row r="220" spans="1:9" x14ac:dyDescent="0.2">
      <c r="A220" s="25">
        <v>2020</v>
      </c>
      <c r="B220" s="25" t="s">
        <v>376</v>
      </c>
      <c r="C220" s="25" t="s">
        <v>377</v>
      </c>
      <c r="D220" s="25" t="s">
        <v>335</v>
      </c>
      <c r="E220" s="26">
        <v>3418000</v>
      </c>
      <c r="F220" s="26">
        <v>3512271</v>
      </c>
      <c r="G220" s="27">
        <v>315</v>
      </c>
      <c r="H220" s="27">
        <v>336</v>
      </c>
      <c r="I220" s="23"/>
    </row>
    <row r="221" spans="1:9" x14ac:dyDescent="0.2">
      <c r="A221" s="25">
        <v>2020</v>
      </c>
      <c r="B221" s="25" t="s">
        <v>376</v>
      </c>
      <c r="C221" s="25" t="s">
        <v>378</v>
      </c>
      <c r="D221" s="25" t="s">
        <v>335</v>
      </c>
      <c r="E221" s="26">
        <v>4161000</v>
      </c>
      <c r="F221" s="26">
        <v>4154814</v>
      </c>
      <c r="G221" s="27">
        <v>365</v>
      </c>
      <c r="H221" s="27">
        <v>536</v>
      </c>
      <c r="I221" s="23"/>
    </row>
    <row r="222" spans="1:9" ht="25.5" x14ac:dyDescent="0.2">
      <c r="A222" s="25">
        <v>2020</v>
      </c>
      <c r="B222" s="25" t="s">
        <v>379</v>
      </c>
      <c r="C222" s="25" t="s">
        <v>380</v>
      </c>
      <c r="D222" s="25" t="s">
        <v>381</v>
      </c>
      <c r="E222" s="26">
        <v>2413051</v>
      </c>
      <c r="F222" s="26">
        <v>2674812</v>
      </c>
      <c r="G222" s="27">
        <v>221</v>
      </c>
      <c r="H222" s="27">
        <v>221</v>
      </c>
      <c r="I222" s="23" t="s">
        <v>382</v>
      </c>
    </row>
    <row r="223" spans="1:9" ht="63.75" x14ac:dyDescent="0.2">
      <c r="A223" s="25">
        <v>2020</v>
      </c>
      <c r="B223" s="25" t="s">
        <v>383</v>
      </c>
      <c r="C223" s="25" t="s">
        <v>384</v>
      </c>
      <c r="D223" s="25" t="s">
        <v>335</v>
      </c>
      <c r="E223" s="26">
        <v>3899066</v>
      </c>
      <c r="F223" s="26">
        <v>3321071</v>
      </c>
      <c r="G223" s="27">
        <v>390</v>
      </c>
      <c r="H223" s="27">
        <v>470</v>
      </c>
      <c r="I223" s="23" t="s">
        <v>385</v>
      </c>
    </row>
    <row r="224" spans="1:9" x14ac:dyDescent="0.2">
      <c r="A224" s="25">
        <v>2020</v>
      </c>
      <c r="B224" s="25" t="s">
        <v>386</v>
      </c>
      <c r="C224" s="25" t="s">
        <v>387</v>
      </c>
      <c r="D224" s="25" t="s">
        <v>335</v>
      </c>
      <c r="E224" s="26">
        <v>2027733</v>
      </c>
      <c r="F224" s="26">
        <v>2181075</v>
      </c>
      <c r="G224" s="27">
        <v>242</v>
      </c>
      <c r="H224" s="27">
        <v>355</v>
      </c>
      <c r="I224" s="23" t="s">
        <v>388</v>
      </c>
    </row>
    <row r="225" spans="1:9" x14ac:dyDescent="0.2">
      <c r="A225" s="25">
        <v>2020</v>
      </c>
      <c r="B225" s="25" t="s">
        <v>386</v>
      </c>
      <c r="C225" s="25" t="s">
        <v>389</v>
      </c>
      <c r="D225" s="25" t="s">
        <v>335</v>
      </c>
      <c r="E225" s="26">
        <v>3934005</v>
      </c>
      <c r="F225" s="26">
        <v>4656688</v>
      </c>
      <c r="G225" s="27">
        <v>338</v>
      </c>
      <c r="H225" s="27">
        <v>368</v>
      </c>
      <c r="I225" s="23" t="s">
        <v>388</v>
      </c>
    </row>
    <row r="226" spans="1:9" x14ac:dyDescent="0.2">
      <c r="A226" s="25">
        <v>2020</v>
      </c>
      <c r="B226" s="25" t="s">
        <v>390</v>
      </c>
      <c r="C226" s="25" t="s">
        <v>391</v>
      </c>
      <c r="D226" s="25" t="s">
        <v>335</v>
      </c>
      <c r="E226" s="26">
        <v>3610000</v>
      </c>
      <c r="F226" s="26">
        <v>3679698</v>
      </c>
      <c r="G226" s="27">
        <v>395</v>
      </c>
      <c r="H226" s="27">
        <v>640</v>
      </c>
      <c r="I226" s="23" t="s">
        <v>336</v>
      </c>
    </row>
    <row r="227" spans="1:9" x14ac:dyDescent="0.2">
      <c r="A227" s="25">
        <v>2020</v>
      </c>
      <c r="B227" s="25" t="s">
        <v>390</v>
      </c>
      <c r="C227" s="25" t="s">
        <v>392</v>
      </c>
      <c r="D227" s="25" t="s">
        <v>335</v>
      </c>
      <c r="E227" s="26">
        <v>2164992</v>
      </c>
      <c r="F227" s="26">
        <v>2139741</v>
      </c>
      <c r="G227" s="27">
        <v>390</v>
      </c>
      <c r="H227" s="27">
        <v>626</v>
      </c>
      <c r="I227" s="23" t="s">
        <v>336</v>
      </c>
    </row>
    <row r="228" spans="1:9" x14ac:dyDescent="0.2">
      <c r="A228" s="25">
        <v>2020</v>
      </c>
      <c r="B228" s="25" t="s">
        <v>393</v>
      </c>
      <c r="C228" s="25" t="s">
        <v>394</v>
      </c>
      <c r="D228" s="25" t="s">
        <v>335</v>
      </c>
      <c r="E228" s="26">
        <v>3134505</v>
      </c>
      <c r="F228" s="26">
        <v>3145000</v>
      </c>
      <c r="G228" s="27">
        <v>395</v>
      </c>
      <c r="H228" s="27">
        <v>410</v>
      </c>
      <c r="I228" s="23" t="s">
        <v>336</v>
      </c>
    </row>
    <row r="229" spans="1:9" x14ac:dyDescent="0.2">
      <c r="A229" s="25">
        <v>2020</v>
      </c>
      <c r="B229" s="25" t="s">
        <v>393</v>
      </c>
      <c r="C229" s="25" t="s">
        <v>395</v>
      </c>
      <c r="D229" s="25" t="s">
        <v>335</v>
      </c>
      <c r="E229" s="26">
        <v>3059034</v>
      </c>
      <c r="F229" s="26">
        <v>2995700</v>
      </c>
      <c r="G229" s="27">
        <v>720</v>
      </c>
      <c r="H229" s="27">
        <v>790</v>
      </c>
      <c r="I229" s="23" t="s">
        <v>396</v>
      </c>
    </row>
    <row r="230" spans="1:9" x14ac:dyDescent="0.2">
      <c r="A230" s="25">
        <v>2020</v>
      </c>
      <c r="B230" s="25" t="s">
        <v>397</v>
      </c>
      <c r="C230" s="25" t="s">
        <v>398</v>
      </c>
      <c r="D230" s="25" t="s">
        <v>335</v>
      </c>
      <c r="E230" s="26">
        <v>7763168</v>
      </c>
      <c r="F230" s="26">
        <v>7600000</v>
      </c>
      <c r="G230" s="27">
        <v>554</v>
      </c>
      <c r="H230" s="27">
        <v>584</v>
      </c>
      <c r="I230" s="23" t="s">
        <v>336</v>
      </c>
    </row>
    <row r="231" spans="1:9" x14ac:dyDescent="0.2">
      <c r="A231" s="25">
        <v>2020</v>
      </c>
      <c r="B231" s="25" t="s">
        <v>397</v>
      </c>
      <c r="C231" s="25" t="s">
        <v>399</v>
      </c>
      <c r="D231" s="25" t="s">
        <v>335</v>
      </c>
      <c r="E231" s="26">
        <v>2655506</v>
      </c>
      <c r="F231" s="26">
        <v>2622283</v>
      </c>
      <c r="G231" s="27">
        <v>411</v>
      </c>
      <c r="H231" s="27">
        <v>411</v>
      </c>
      <c r="I231" s="23" t="s">
        <v>336</v>
      </c>
    </row>
    <row r="232" spans="1:9" x14ac:dyDescent="0.2">
      <c r="A232" s="25">
        <v>2020</v>
      </c>
      <c r="B232" s="25" t="s">
        <v>400</v>
      </c>
      <c r="C232" s="25" t="s">
        <v>401</v>
      </c>
      <c r="D232" s="25" t="s">
        <v>335</v>
      </c>
      <c r="E232" s="26">
        <v>2400000</v>
      </c>
      <c r="F232" s="26">
        <v>2323575</v>
      </c>
      <c r="G232" s="27">
        <v>270</v>
      </c>
      <c r="H232" s="27">
        <v>324</v>
      </c>
      <c r="I232" s="23" t="s">
        <v>336</v>
      </c>
    </row>
    <row r="233" spans="1:9" x14ac:dyDescent="0.2">
      <c r="A233" s="25">
        <v>2020</v>
      </c>
      <c r="B233" s="25" t="s">
        <v>402</v>
      </c>
      <c r="C233" s="25" t="s">
        <v>403</v>
      </c>
      <c r="D233" s="25" t="s">
        <v>335</v>
      </c>
      <c r="E233" s="26">
        <v>11222933</v>
      </c>
      <c r="F233" s="26">
        <v>11320842</v>
      </c>
      <c r="G233" s="27">
        <v>600</v>
      </c>
      <c r="H233" s="27">
        <v>644</v>
      </c>
      <c r="I233" s="23" t="s">
        <v>336</v>
      </c>
    </row>
    <row r="234" spans="1:9" x14ac:dyDescent="0.2">
      <c r="A234" s="25">
        <v>2020</v>
      </c>
      <c r="B234" s="25" t="s">
        <v>404</v>
      </c>
      <c r="C234" s="25" t="s">
        <v>405</v>
      </c>
      <c r="D234" s="25" t="s">
        <v>335</v>
      </c>
      <c r="E234" s="26">
        <v>2390000</v>
      </c>
      <c r="F234" s="26">
        <v>2474880</v>
      </c>
      <c r="G234" s="27">
        <v>330</v>
      </c>
      <c r="H234" s="27">
        <v>731</v>
      </c>
      <c r="I234" s="23" t="s">
        <v>336</v>
      </c>
    </row>
    <row r="235" spans="1:9" x14ac:dyDescent="0.2">
      <c r="A235" s="25">
        <v>2020</v>
      </c>
      <c r="B235" s="25" t="s">
        <v>404</v>
      </c>
      <c r="C235" s="25" t="s">
        <v>406</v>
      </c>
      <c r="D235" s="25" t="s">
        <v>335</v>
      </c>
      <c r="E235" s="26">
        <v>10892301</v>
      </c>
      <c r="F235" s="26">
        <v>8270524</v>
      </c>
      <c r="G235" s="27">
        <v>738</v>
      </c>
      <c r="H235" s="27">
        <v>858</v>
      </c>
      <c r="I235" s="23" t="s">
        <v>336</v>
      </c>
    </row>
    <row r="236" spans="1:9" x14ac:dyDescent="0.2">
      <c r="A236" s="25">
        <v>2020</v>
      </c>
      <c r="B236" s="25" t="s">
        <v>404</v>
      </c>
      <c r="C236" s="25" t="s">
        <v>407</v>
      </c>
      <c r="D236" s="25" t="s">
        <v>335</v>
      </c>
      <c r="E236" s="26">
        <v>5010139</v>
      </c>
      <c r="F236" s="26">
        <v>4875127</v>
      </c>
      <c r="G236" s="27">
        <v>699</v>
      </c>
      <c r="H236" s="27">
        <v>701</v>
      </c>
      <c r="I236" s="23" t="s">
        <v>336</v>
      </c>
    </row>
    <row r="237" spans="1:9" x14ac:dyDescent="0.2">
      <c r="A237" s="25">
        <v>2020</v>
      </c>
      <c r="B237" s="25" t="s">
        <v>404</v>
      </c>
      <c r="C237" s="25" t="s">
        <v>408</v>
      </c>
      <c r="D237" s="25" t="s">
        <v>335</v>
      </c>
      <c r="E237" s="26">
        <v>10829171</v>
      </c>
      <c r="F237" s="26">
        <v>10131210</v>
      </c>
      <c r="G237" s="27">
        <v>699</v>
      </c>
      <c r="H237" s="27">
        <v>824</v>
      </c>
      <c r="I237" s="23" t="s">
        <v>336</v>
      </c>
    </row>
    <row r="238" spans="1:9" x14ac:dyDescent="0.2">
      <c r="A238" s="25">
        <v>2020</v>
      </c>
      <c r="B238" s="25" t="s">
        <v>404</v>
      </c>
      <c r="C238" s="25" t="s">
        <v>409</v>
      </c>
      <c r="D238" s="25" t="s">
        <v>335</v>
      </c>
      <c r="E238" s="26">
        <v>9283941</v>
      </c>
      <c r="F238" s="26">
        <v>8425497</v>
      </c>
      <c r="G238" s="27">
        <v>484</v>
      </c>
      <c r="H238" s="27">
        <v>736</v>
      </c>
      <c r="I238" s="23" t="s">
        <v>336</v>
      </c>
    </row>
    <row r="239" spans="1:9" x14ac:dyDescent="0.2">
      <c r="A239" s="25">
        <v>2020</v>
      </c>
      <c r="B239" s="25" t="s">
        <v>404</v>
      </c>
      <c r="C239" s="25" t="s">
        <v>410</v>
      </c>
      <c r="D239" s="25" t="s">
        <v>335</v>
      </c>
      <c r="E239" s="26">
        <v>22632393</v>
      </c>
      <c r="F239" s="26">
        <v>27796552</v>
      </c>
      <c r="G239" s="27">
        <v>700</v>
      </c>
      <c r="H239" s="27">
        <v>777</v>
      </c>
      <c r="I239" s="23" t="s">
        <v>336</v>
      </c>
    </row>
    <row r="240" spans="1:9" x14ac:dyDescent="0.2">
      <c r="A240" s="25">
        <v>2020</v>
      </c>
      <c r="B240" s="25" t="s">
        <v>404</v>
      </c>
      <c r="C240" s="25" t="s">
        <v>411</v>
      </c>
      <c r="D240" s="25" t="s">
        <v>335</v>
      </c>
      <c r="E240" s="26">
        <v>2902524</v>
      </c>
      <c r="F240" s="26">
        <v>2778645</v>
      </c>
      <c r="G240" s="27">
        <v>326</v>
      </c>
      <c r="H240" s="27">
        <v>543</v>
      </c>
      <c r="I240" s="23" t="s">
        <v>336</v>
      </c>
    </row>
    <row r="241" spans="1:9" x14ac:dyDescent="0.2">
      <c r="A241" s="25">
        <v>2020</v>
      </c>
      <c r="B241" s="25" t="s">
        <v>404</v>
      </c>
      <c r="C241" s="25" t="s">
        <v>412</v>
      </c>
      <c r="D241" s="25" t="s">
        <v>335</v>
      </c>
      <c r="E241" s="26">
        <v>1953556</v>
      </c>
      <c r="F241" s="26">
        <v>2143582</v>
      </c>
      <c r="G241" s="27">
        <v>243</v>
      </c>
      <c r="H241" s="27">
        <v>243</v>
      </c>
      <c r="I241" s="23" t="s">
        <v>336</v>
      </c>
    </row>
    <row r="242" spans="1:9" x14ac:dyDescent="0.2">
      <c r="A242" s="25">
        <v>2020</v>
      </c>
      <c r="B242" s="25" t="s">
        <v>413</v>
      </c>
      <c r="C242" s="25" t="s">
        <v>414</v>
      </c>
      <c r="D242" s="25" t="s">
        <v>335</v>
      </c>
      <c r="E242" s="26">
        <v>2781000</v>
      </c>
      <c r="F242" s="26">
        <v>2801827</v>
      </c>
      <c r="G242" s="27">
        <v>451</v>
      </c>
      <c r="H242" s="27">
        <v>591</v>
      </c>
      <c r="I242" s="23" t="s">
        <v>336</v>
      </c>
    </row>
    <row r="243" spans="1:9" x14ac:dyDescent="0.2">
      <c r="A243" s="25">
        <v>2020</v>
      </c>
      <c r="B243" s="25" t="s">
        <v>415</v>
      </c>
      <c r="C243" s="25" t="s">
        <v>416</v>
      </c>
      <c r="D243" s="25" t="s">
        <v>417</v>
      </c>
      <c r="E243" s="26">
        <v>20008990</v>
      </c>
      <c r="F243" s="26">
        <v>20186612</v>
      </c>
      <c r="G243" s="27">
        <v>378</v>
      </c>
      <c r="H243" s="27">
        <v>366</v>
      </c>
      <c r="I243" s="23"/>
    </row>
    <row r="244" spans="1:9" ht="25.5" x14ac:dyDescent="0.2">
      <c r="A244" s="25">
        <v>2020</v>
      </c>
      <c r="B244" s="25" t="s">
        <v>415</v>
      </c>
      <c r="C244" s="25" t="s">
        <v>418</v>
      </c>
      <c r="D244" s="25" t="s">
        <v>417</v>
      </c>
      <c r="E244" s="26">
        <v>47850000</v>
      </c>
      <c r="F244" s="26">
        <v>49503462</v>
      </c>
      <c r="G244" s="27">
        <v>414</v>
      </c>
      <c r="H244" s="27">
        <v>504</v>
      </c>
      <c r="I244" s="23" t="s">
        <v>419</v>
      </c>
    </row>
    <row r="245" spans="1:9" x14ac:dyDescent="0.2">
      <c r="A245" s="25">
        <v>2020</v>
      </c>
      <c r="B245" s="25" t="s">
        <v>415</v>
      </c>
      <c r="C245" s="25" t="s">
        <v>420</v>
      </c>
      <c r="D245" s="25" t="s">
        <v>417</v>
      </c>
      <c r="E245" s="26">
        <v>34676293</v>
      </c>
      <c r="F245" s="26">
        <v>35369303</v>
      </c>
      <c r="G245" s="27">
        <v>1039</v>
      </c>
      <c r="H245" s="27">
        <v>521</v>
      </c>
      <c r="I245" s="23"/>
    </row>
    <row r="246" spans="1:9" ht="25.5" x14ac:dyDescent="0.2">
      <c r="A246" s="25">
        <v>2020</v>
      </c>
      <c r="B246" s="25" t="s">
        <v>415</v>
      </c>
      <c r="C246" s="25" t="s">
        <v>421</v>
      </c>
      <c r="D246" s="25" t="s">
        <v>417</v>
      </c>
      <c r="E246" s="26">
        <v>25112184</v>
      </c>
      <c r="F246" s="26">
        <v>25826276</v>
      </c>
      <c r="G246" s="27">
        <v>542</v>
      </c>
      <c r="H246" s="27">
        <v>595</v>
      </c>
      <c r="I246" s="23" t="s">
        <v>422</v>
      </c>
    </row>
    <row r="247" spans="1:9" x14ac:dyDescent="0.2">
      <c r="A247" s="25">
        <v>2020</v>
      </c>
      <c r="B247" s="25" t="s">
        <v>423</v>
      </c>
      <c r="C247" s="25" t="s">
        <v>424</v>
      </c>
      <c r="D247" s="25" t="s">
        <v>335</v>
      </c>
      <c r="E247" s="26">
        <v>8561000</v>
      </c>
      <c r="F247" s="26">
        <v>7858846</v>
      </c>
      <c r="G247" s="27">
        <v>450</v>
      </c>
      <c r="H247" s="27">
        <v>614</v>
      </c>
      <c r="I247" s="23" t="s">
        <v>425</v>
      </c>
    </row>
    <row r="248" spans="1:9" ht="38.25" x14ac:dyDescent="0.2">
      <c r="A248" s="25">
        <v>2020</v>
      </c>
      <c r="B248" s="25" t="s">
        <v>426</v>
      </c>
      <c r="C248" s="25" t="s">
        <v>427</v>
      </c>
      <c r="D248" s="31" t="s">
        <v>0</v>
      </c>
      <c r="E248" s="26">
        <v>2398827</v>
      </c>
      <c r="F248" s="26">
        <v>2464059</v>
      </c>
      <c r="G248" s="27">
        <v>451</v>
      </c>
      <c r="H248" s="27">
        <v>453</v>
      </c>
      <c r="I248" s="23" t="s">
        <v>428</v>
      </c>
    </row>
    <row r="249" spans="1:9" ht="38.25" x14ac:dyDescent="0.2">
      <c r="A249" s="25">
        <v>2020</v>
      </c>
      <c r="B249" s="25" t="s">
        <v>429</v>
      </c>
      <c r="C249" s="25" t="s">
        <v>430</v>
      </c>
      <c r="D249" s="29" t="s">
        <v>193</v>
      </c>
      <c r="E249" s="26">
        <v>2915600</v>
      </c>
      <c r="F249" s="26">
        <v>2799042</v>
      </c>
      <c r="G249" s="27">
        <v>200</v>
      </c>
      <c r="H249" s="27">
        <v>330</v>
      </c>
      <c r="I249" s="23" t="s">
        <v>431</v>
      </c>
    </row>
    <row r="250" spans="1:9" x14ac:dyDescent="0.2">
      <c r="A250" s="25">
        <v>2020</v>
      </c>
      <c r="B250" s="25" t="s">
        <v>432</v>
      </c>
      <c r="C250" s="25" t="s">
        <v>433</v>
      </c>
      <c r="D250" s="25" t="s">
        <v>381</v>
      </c>
      <c r="E250" s="26">
        <v>2825453</v>
      </c>
      <c r="F250" s="26">
        <v>2961359</v>
      </c>
      <c r="G250" s="27">
        <v>455</v>
      </c>
      <c r="H250" s="27">
        <v>413</v>
      </c>
      <c r="I250" s="23" t="s">
        <v>434</v>
      </c>
    </row>
    <row r="251" spans="1:9" x14ac:dyDescent="0.2">
      <c r="A251" s="25">
        <v>2020</v>
      </c>
      <c r="B251" s="25" t="s">
        <v>435</v>
      </c>
      <c r="C251" s="25" t="s">
        <v>436</v>
      </c>
      <c r="D251" s="25" t="s">
        <v>417</v>
      </c>
      <c r="E251" s="26">
        <v>53653240</v>
      </c>
      <c r="F251" s="26">
        <v>5960724</v>
      </c>
      <c r="G251" s="27">
        <v>445</v>
      </c>
      <c r="H251" s="27">
        <v>445</v>
      </c>
      <c r="I251" s="23" t="s">
        <v>437</v>
      </c>
    </row>
    <row r="252" spans="1:9" x14ac:dyDescent="0.2">
      <c r="A252" s="25">
        <v>2020</v>
      </c>
      <c r="B252" s="25" t="s">
        <v>435</v>
      </c>
      <c r="C252" s="25" t="s">
        <v>438</v>
      </c>
      <c r="D252" s="25" t="s">
        <v>335</v>
      </c>
      <c r="E252" s="26">
        <v>2100000</v>
      </c>
      <c r="F252" s="26">
        <v>2229354</v>
      </c>
      <c r="G252" s="27">
        <v>367</v>
      </c>
      <c r="H252" s="27">
        <v>307</v>
      </c>
      <c r="I252" s="23" t="s">
        <v>437</v>
      </c>
    </row>
    <row r="253" spans="1:9" x14ac:dyDescent="0.2">
      <c r="A253" s="25">
        <v>2020</v>
      </c>
      <c r="B253" s="25" t="s">
        <v>435</v>
      </c>
      <c r="C253" s="25" t="s">
        <v>439</v>
      </c>
      <c r="D253" s="25" t="s">
        <v>335</v>
      </c>
      <c r="E253" s="26">
        <v>3300000</v>
      </c>
      <c r="F253" s="26">
        <v>3130057</v>
      </c>
      <c r="G253" s="27">
        <v>242</v>
      </c>
      <c r="H253" s="27">
        <v>281</v>
      </c>
      <c r="I253" s="23" t="s">
        <v>336</v>
      </c>
    </row>
    <row r="254" spans="1:9" x14ac:dyDescent="0.2">
      <c r="A254" s="25">
        <v>2020</v>
      </c>
      <c r="B254" s="25" t="s">
        <v>440</v>
      </c>
      <c r="C254" s="25" t="s">
        <v>441</v>
      </c>
      <c r="D254" s="29" t="s">
        <v>193</v>
      </c>
      <c r="E254" s="26">
        <v>2326294</v>
      </c>
      <c r="F254" s="26">
        <v>2326294</v>
      </c>
      <c r="G254" s="27">
        <v>630</v>
      </c>
      <c r="H254" s="27">
        <v>730</v>
      </c>
      <c r="I254" s="23"/>
    </row>
    <row r="255" spans="1:9" x14ac:dyDescent="0.2">
      <c r="A255" s="25">
        <v>2020</v>
      </c>
      <c r="B255" s="25" t="s">
        <v>440</v>
      </c>
      <c r="C255" s="25" t="s">
        <v>442</v>
      </c>
      <c r="D255" s="29" t="s">
        <v>193</v>
      </c>
      <c r="E255" s="26">
        <v>10519327</v>
      </c>
      <c r="F255" s="26">
        <v>11027426</v>
      </c>
      <c r="G255" s="27">
        <v>547</v>
      </c>
      <c r="H255" s="27">
        <v>630</v>
      </c>
      <c r="I255" s="23" t="s">
        <v>443</v>
      </c>
    </row>
    <row r="256" spans="1:9" x14ac:dyDescent="0.2">
      <c r="A256" s="25">
        <v>2020</v>
      </c>
      <c r="B256" s="25" t="s">
        <v>444</v>
      </c>
      <c r="C256" s="25" t="s">
        <v>445</v>
      </c>
      <c r="D256" s="29" t="s">
        <v>193</v>
      </c>
      <c r="E256" s="26">
        <v>9400000</v>
      </c>
      <c r="F256" s="26">
        <v>6509460</v>
      </c>
      <c r="G256" s="27">
        <v>543</v>
      </c>
      <c r="H256" s="27">
        <v>620</v>
      </c>
      <c r="I256" s="23" t="s">
        <v>336</v>
      </c>
    </row>
    <row r="257" spans="1:9" x14ac:dyDescent="0.2">
      <c r="A257" s="25">
        <v>2020</v>
      </c>
      <c r="B257" s="25" t="s">
        <v>444</v>
      </c>
      <c r="C257" s="25" t="s">
        <v>446</v>
      </c>
      <c r="D257" s="29" t="s">
        <v>193</v>
      </c>
      <c r="E257" s="26">
        <v>3100000</v>
      </c>
      <c r="F257" s="26">
        <v>2450996</v>
      </c>
      <c r="G257" s="27">
        <v>321</v>
      </c>
      <c r="H257" s="27">
        <v>429</v>
      </c>
      <c r="I257" s="23" t="s">
        <v>336</v>
      </c>
    </row>
    <row r="258" spans="1:9" x14ac:dyDescent="0.2">
      <c r="A258" s="25">
        <v>2020</v>
      </c>
      <c r="B258" s="25" t="s">
        <v>447</v>
      </c>
      <c r="C258" s="25" t="s">
        <v>448</v>
      </c>
      <c r="D258" s="25" t="s">
        <v>335</v>
      </c>
      <c r="E258" s="26">
        <v>3485250</v>
      </c>
      <c r="F258" s="26">
        <v>2520525</v>
      </c>
      <c r="G258" s="27">
        <v>250</v>
      </c>
      <c r="H258" s="27">
        <v>268</v>
      </c>
      <c r="I258" s="23" t="s">
        <v>449</v>
      </c>
    </row>
    <row r="259" spans="1:9" x14ac:dyDescent="0.2">
      <c r="A259" s="25">
        <v>2020</v>
      </c>
      <c r="B259" s="25" t="s">
        <v>450</v>
      </c>
      <c r="C259" s="25" t="s">
        <v>451</v>
      </c>
      <c r="D259" s="29" t="s">
        <v>193</v>
      </c>
      <c r="E259" s="26">
        <v>5521427</v>
      </c>
      <c r="F259" s="26">
        <v>5454636</v>
      </c>
      <c r="G259" s="27">
        <v>330</v>
      </c>
      <c r="H259" s="27">
        <v>270</v>
      </c>
      <c r="I259" s="23"/>
    </row>
    <row r="260" spans="1:9" ht="76.5" x14ac:dyDescent="0.2">
      <c r="A260" s="25">
        <v>2020</v>
      </c>
      <c r="B260" s="25" t="s">
        <v>452</v>
      </c>
      <c r="C260" s="25" t="s">
        <v>453</v>
      </c>
      <c r="D260" s="25" t="s">
        <v>335</v>
      </c>
      <c r="E260" s="26">
        <v>3452000</v>
      </c>
      <c r="F260" s="26">
        <v>3283988</v>
      </c>
      <c r="G260" s="27">
        <v>175</v>
      </c>
      <c r="H260" s="27">
        <v>233</v>
      </c>
      <c r="I260" s="23" t="s">
        <v>454</v>
      </c>
    </row>
    <row r="261" spans="1:9" x14ac:dyDescent="0.2">
      <c r="A261" s="25">
        <v>2020</v>
      </c>
      <c r="B261" s="25" t="s">
        <v>452</v>
      </c>
      <c r="C261" s="25" t="s">
        <v>455</v>
      </c>
      <c r="D261" s="25" t="s">
        <v>335</v>
      </c>
      <c r="E261" s="26">
        <v>3896059</v>
      </c>
      <c r="F261" s="26">
        <v>3810811</v>
      </c>
      <c r="G261" s="27">
        <v>487</v>
      </c>
      <c r="H261" s="27">
        <v>486</v>
      </c>
      <c r="I261" s="23"/>
    </row>
    <row r="262" spans="1:9" ht="38.25" x14ac:dyDescent="0.2">
      <c r="A262" s="25">
        <v>2020</v>
      </c>
      <c r="B262" s="25" t="s">
        <v>456</v>
      </c>
      <c r="C262" s="25" t="s">
        <v>457</v>
      </c>
      <c r="D262" s="25" t="s">
        <v>335</v>
      </c>
      <c r="E262" s="26">
        <v>1842968</v>
      </c>
      <c r="F262" s="26">
        <v>2050589</v>
      </c>
      <c r="G262" s="27">
        <v>270</v>
      </c>
      <c r="H262" s="27">
        <v>477</v>
      </c>
      <c r="I262" s="23" t="s">
        <v>458</v>
      </c>
    </row>
    <row r="263" spans="1:9" ht="38.25" x14ac:dyDescent="0.2">
      <c r="A263" s="25">
        <v>2020</v>
      </c>
      <c r="B263" s="25" t="s">
        <v>459</v>
      </c>
      <c r="C263" s="25" t="s">
        <v>460</v>
      </c>
      <c r="D263" s="25" t="s">
        <v>335</v>
      </c>
      <c r="E263" s="26">
        <v>9000000</v>
      </c>
      <c r="F263" s="26">
        <v>8719314</v>
      </c>
      <c r="G263" s="27">
        <v>450</v>
      </c>
      <c r="H263" s="27">
        <v>1410</v>
      </c>
      <c r="I263" s="23" t="s">
        <v>461</v>
      </c>
    </row>
    <row r="264" spans="1:9" x14ac:dyDescent="0.2">
      <c r="A264" s="25">
        <v>2020</v>
      </c>
      <c r="B264" s="25" t="s">
        <v>462</v>
      </c>
      <c r="C264" s="25" t="s">
        <v>463</v>
      </c>
      <c r="D264" s="29" t="s">
        <v>193</v>
      </c>
      <c r="E264" s="26">
        <v>2227194</v>
      </c>
      <c r="F264" s="26">
        <v>2205847</v>
      </c>
      <c r="G264" s="27">
        <v>250</v>
      </c>
      <c r="H264" s="27">
        <v>415</v>
      </c>
      <c r="I264" s="23"/>
    </row>
    <row r="265" spans="1:9" x14ac:dyDescent="0.2">
      <c r="A265" s="25">
        <v>2020</v>
      </c>
      <c r="B265" s="25" t="s">
        <v>464</v>
      </c>
      <c r="C265" s="25" t="s">
        <v>465</v>
      </c>
      <c r="D265" s="25" t="s">
        <v>335</v>
      </c>
      <c r="E265" s="26">
        <v>4581224</v>
      </c>
      <c r="F265" s="26">
        <v>4603105</v>
      </c>
      <c r="G265" s="27">
        <v>275</v>
      </c>
      <c r="H265" s="27">
        <v>296</v>
      </c>
      <c r="I265" s="23"/>
    </row>
    <row r="266" spans="1:9" x14ac:dyDescent="0.2">
      <c r="A266" s="25">
        <v>2020</v>
      </c>
      <c r="B266" s="25" t="s">
        <v>464</v>
      </c>
      <c r="C266" s="25" t="s">
        <v>466</v>
      </c>
      <c r="D266" s="29" t="s">
        <v>193</v>
      </c>
      <c r="E266" s="26">
        <v>5991880</v>
      </c>
      <c r="F266" s="26">
        <v>4849431</v>
      </c>
      <c r="G266" s="27">
        <v>690</v>
      </c>
      <c r="H266" s="27">
        <v>1171</v>
      </c>
      <c r="I266" s="23"/>
    </row>
    <row r="267" spans="1:9" x14ac:dyDescent="0.2">
      <c r="A267" s="25">
        <v>2020</v>
      </c>
      <c r="B267" s="25" t="s">
        <v>464</v>
      </c>
      <c r="C267" s="25" t="s">
        <v>467</v>
      </c>
      <c r="D267" s="29" t="s">
        <v>193</v>
      </c>
      <c r="E267" s="26">
        <v>3065538</v>
      </c>
      <c r="F267" s="26">
        <v>2962538</v>
      </c>
      <c r="G267" s="27">
        <v>270</v>
      </c>
      <c r="H267" s="27">
        <v>617</v>
      </c>
      <c r="I267" s="23"/>
    </row>
    <row r="268" spans="1:9" x14ac:dyDescent="0.2">
      <c r="A268" s="25">
        <v>2020</v>
      </c>
      <c r="B268" s="25" t="s">
        <v>464</v>
      </c>
      <c r="C268" s="25" t="s">
        <v>468</v>
      </c>
      <c r="D268" s="25" t="s">
        <v>417</v>
      </c>
      <c r="E268" s="26">
        <v>11824291</v>
      </c>
      <c r="F268" s="26">
        <v>12514549</v>
      </c>
      <c r="G268" s="27">
        <v>690</v>
      </c>
      <c r="H268" s="27">
        <v>659</v>
      </c>
      <c r="I268" s="23"/>
    </row>
    <row r="269" spans="1:9" x14ac:dyDescent="0.2">
      <c r="A269" s="25">
        <v>2020</v>
      </c>
      <c r="B269" s="25" t="s">
        <v>469</v>
      </c>
      <c r="C269" s="25" t="s">
        <v>470</v>
      </c>
      <c r="D269" s="25" t="s">
        <v>335</v>
      </c>
      <c r="E269" s="26">
        <v>6552944</v>
      </c>
      <c r="F269" s="26">
        <v>5907114</v>
      </c>
      <c r="G269" s="27">
        <v>360</v>
      </c>
      <c r="H269" s="27">
        <v>360</v>
      </c>
      <c r="I269" s="23" t="s">
        <v>471</v>
      </c>
    </row>
    <row r="270" spans="1:9" x14ac:dyDescent="0.2">
      <c r="A270" s="25">
        <v>2020</v>
      </c>
      <c r="B270" s="25" t="s">
        <v>469</v>
      </c>
      <c r="C270" s="25" t="s">
        <v>472</v>
      </c>
      <c r="D270" s="25" t="s">
        <v>335</v>
      </c>
      <c r="E270" s="26">
        <v>2202985</v>
      </c>
      <c r="F270" s="26">
        <v>2197871</v>
      </c>
      <c r="G270" s="27">
        <v>236</v>
      </c>
      <c r="H270" s="27">
        <v>251</v>
      </c>
      <c r="I270" s="23" t="s">
        <v>471</v>
      </c>
    </row>
    <row r="271" spans="1:9" x14ac:dyDescent="0.2">
      <c r="A271" s="25">
        <v>2020</v>
      </c>
      <c r="B271" s="25" t="s">
        <v>473</v>
      </c>
      <c r="C271" s="25" t="s">
        <v>474</v>
      </c>
      <c r="D271" s="25" t="s">
        <v>335</v>
      </c>
      <c r="E271" s="26">
        <v>3845809</v>
      </c>
      <c r="F271" s="26">
        <v>3584576</v>
      </c>
      <c r="G271" s="27">
        <v>300</v>
      </c>
      <c r="H271" s="27">
        <v>300</v>
      </c>
      <c r="I271" s="23" t="s">
        <v>336</v>
      </c>
    </row>
    <row r="272" spans="1:9" x14ac:dyDescent="0.2">
      <c r="A272" s="25">
        <v>2020</v>
      </c>
      <c r="B272" s="25" t="s">
        <v>475</v>
      </c>
      <c r="C272" s="25" t="s">
        <v>476</v>
      </c>
      <c r="D272" s="25" t="s">
        <v>335</v>
      </c>
      <c r="E272" s="26">
        <v>12250000</v>
      </c>
      <c r="F272" s="26">
        <v>12738849</v>
      </c>
      <c r="G272" s="27">
        <v>540</v>
      </c>
      <c r="H272" s="27">
        <v>630</v>
      </c>
      <c r="I272" s="23"/>
    </row>
    <row r="273" spans="1:9" x14ac:dyDescent="0.2">
      <c r="A273" s="25">
        <v>2019</v>
      </c>
      <c r="B273" s="25" t="s">
        <v>477</v>
      </c>
      <c r="C273" s="25" t="s">
        <v>478</v>
      </c>
      <c r="D273" s="25" t="s">
        <v>479</v>
      </c>
      <c r="E273" s="26">
        <v>17531381</v>
      </c>
      <c r="F273" s="26">
        <v>16707272</v>
      </c>
      <c r="G273" s="27">
        <v>422</v>
      </c>
      <c r="H273" s="27">
        <v>438</v>
      </c>
      <c r="I273" s="23" t="s">
        <v>480</v>
      </c>
    </row>
    <row r="274" spans="1:9" x14ac:dyDescent="0.2">
      <c r="A274" s="25">
        <v>2019</v>
      </c>
      <c r="B274" s="25" t="s">
        <v>477</v>
      </c>
      <c r="C274" s="25" t="s">
        <v>481</v>
      </c>
      <c r="D274" s="25" t="s">
        <v>479</v>
      </c>
      <c r="E274" s="26">
        <v>2598640</v>
      </c>
      <c r="F274" s="26">
        <v>2590999</v>
      </c>
      <c r="G274" s="27">
        <v>207</v>
      </c>
      <c r="H274" s="27">
        <v>374</v>
      </c>
      <c r="I274" s="23" t="s">
        <v>482</v>
      </c>
    </row>
    <row r="275" spans="1:9" x14ac:dyDescent="0.2">
      <c r="A275" s="25">
        <v>2019</v>
      </c>
      <c r="B275" s="25" t="s">
        <v>477</v>
      </c>
      <c r="C275" s="25" t="s">
        <v>483</v>
      </c>
      <c r="D275" s="25" t="s">
        <v>479</v>
      </c>
      <c r="E275" s="26">
        <v>2531036</v>
      </c>
      <c r="F275" s="26">
        <v>2528338</v>
      </c>
      <c r="G275" s="27">
        <v>137</v>
      </c>
      <c r="H275" s="27">
        <v>169</v>
      </c>
      <c r="I275" s="23" t="s">
        <v>480</v>
      </c>
    </row>
    <row r="276" spans="1:9" ht="63.75" x14ac:dyDescent="0.2">
      <c r="A276" s="25">
        <v>2019</v>
      </c>
      <c r="B276" s="25" t="s">
        <v>484</v>
      </c>
      <c r="C276" s="25" t="s">
        <v>485</v>
      </c>
      <c r="D276" s="32" t="s">
        <v>193</v>
      </c>
      <c r="E276" s="26">
        <v>2322870</v>
      </c>
      <c r="F276" s="26">
        <v>2262120</v>
      </c>
      <c r="G276" s="27">
        <v>180</v>
      </c>
      <c r="H276" s="27">
        <v>120</v>
      </c>
      <c r="I276" s="23" t="s">
        <v>486</v>
      </c>
    </row>
    <row r="277" spans="1:9" x14ac:dyDescent="0.2">
      <c r="A277" s="25">
        <v>2019</v>
      </c>
      <c r="B277" s="25" t="s">
        <v>484</v>
      </c>
      <c r="C277" s="25" t="s">
        <v>487</v>
      </c>
      <c r="D277" s="32" t="s">
        <v>193</v>
      </c>
      <c r="E277" s="26">
        <v>2112709</v>
      </c>
      <c r="F277" s="26">
        <v>2140307</v>
      </c>
      <c r="G277" s="27">
        <v>365</v>
      </c>
      <c r="H277" s="27">
        <v>291</v>
      </c>
      <c r="I277" s="23"/>
    </row>
    <row r="278" spans="1:9" x14ac:dyDescent="0.2">
      <c r="A278" s="25">
        <v>2019</v>
      </c>
      <c r="B278" s="25" t="s">
        <v>488</v>
      </c>
      <c r="C278" s="25" t="s">
        <v>489</v>
      </c>
      <c r="D278" s="25" t="s">
        <v>479</v>
      </c>
      <c r="E278" s="26">
        <v>35884233</v>
      </c>
      <c r="F278" s="26">
        <v>35135750</v>
      </c>
      <c r="G278" s="27">
        <v>620</v>
      </c>
      <c r="H278" s="27">
        <v>620</v>
      </c>
      <c r="I278" s="23"/>
    </row>
    <row r="279" spans="1:9" x14ac:dyDescent="0.2">
      <c r="A279" s="25">
        <v>2019</v>
      </c>
      <c r="B279" s="25" t="s">
        <v>488</v>
      </c>
      <c r="C279" s="25" t="s">
        <v>490</v>
      </c>
      <c r="D279" s="25" t="s">
        <v>479</v>
      </c>
      <c r="E279" s="26">
        <v>5615997</v>
      </c>
      <c r="F279" s="26">
        <v>5487982</v>
      </c>
      <c r="G279" s="27">
        <v>434</v>
      </c>
      <c r="H279" s="27">
        <v>434</v>
      </c>
      <c r="I279" s="23"/>
    </row>
    <row r="280" spans="1:9" x14ac:dyDescent="0.2">
      <c r="A280" s="25">
        <v>2019</v>
      </c>
      <c r="B280" s="25" t="s">
        <v>491</v>
      </c>
      <c r="C280" s="25" t="s">
        <v>492</v>
      </c>
      <c r="D280" s="25" t="s">
        <v>479</v>
      </c>
      <c r="E280" s="26">
        <v>2019493</v>
      </c>
      <c r="F280" s="26">
        <v>2094991</v>
      </c>
      <c r="G280" s="27">
        <v>235</v>
      </c>
      <c r="H280" s="27">
        <v>243</v>
      </c>
      <c r="I280" s="23" t="s">
        <v>493</v>
      </c>
    </row>
    <row r="281" spans="1:9" x14ac:dyDescent="0.2">
      <c r="A281" s="25">
        <v>2019</v>
      </c>
      <c r="B281" s="25" t="s">
        <v>494</v>
      </c>
      <c r="C281" s="25" t="s">
        <v>495</v>
      </c>
      <c r="D281" s="25" t="s">
        <v>479</v>
      </c>
      <c r="E281" s="26">
        <v>2276000</v>
      </c>
      <c r="F281" s="26">
        <v>2066233</v>
      </c>
      <c r="G281" s="27">
        <v>240</v>
      </c>
      <c r="H281" s="27">
        <v>298</v>
      </c>
      <c r="I281" s="23" t="s">
        <v>480</v>
      </c>
    </row>
    <row r="282" spans="1:9" x14ac:dyDescent="0.2">
      <c r="A282" s="25">
        <v>2019</v>
      </c>
      <c r="B282" s="25" t="s">
        <v>496</v>
      </c>
      <c r="C282" s="25" t="s">
        <v>497</v>
      </c>
      <c r="D282" s="25" t="s">
        <v>479</v>
      </c>
      <c r="E282" s="26">
        <v>1698952</v>
      </c>
      <c r="F282" s="26">
        <v>2045266</v>
      </c>
      <c r="G282" s="27">
        <v>365</v>
      </c>
      <c r="H282" s="27">
        <v>365</v>
      </c>
      <c r="I282" s="23"/>
    </row>
    <row r="283" spans="1:9" ht="25.5" x14ac:dyDescent="0.2">
      <c r="A283" s="25">
        <v>2019</v>
      </c>
      <c r="B283" s="25" t="s">
        <v>498</v>
      </c>
      <c r="C283" s="25" t="s">
        <v>499</v>
      </c>
      <c r="D283" s="25" t="s">
        <v>500</v>
      </c>
      <c r="E283" s="26">
        <v>4240000</v>
      </c>
      <c r="F283" s="26">
        <v>3812281</v>
      </c>
      <c r="G283" s="27">
        <v>60</v>
      </c>
      <c r="H283" s="27">
        <v>59</v>
      </c>
      <c r="I283" s="23" t="s">
        <v>501</v>
      </c>
    </row>
    <row r="284" spans="1:9" x14ac:dyDescent="0.2">
      <c r="A284" s="25">
        <v>2019</v>
      </c>
      <c r="B284" s="25" t="s">
        <v>502</v>
      </c>
      <c r="C284" s="25" t="s">
        <v>503</v>
      </c>
      <c r="D284" s="32" t="s">
        <v>193</v>
      </c>
      <c r="E284" s="26">
        <v>3265000</v>
      </c>
      <c r="F284" s="26">
        <v>3257205</v>
      </c>
      <c r="G284" s="27">
        <v>250</v>
      </c>
      <c r="H284" s="27">
        <v>290</v>
      </c>
      <c r="I284" s="23" t="s">
        <v>504</v>
      </c>
    </row>
    <row r="285" spans="1:9" x14ac:dyDescent="0.2">
      <c r="A285" s="25">
        <v>2019</v>
      </c>
      <c r="B285" s="25" t="s">
        <v>502</v>
      </c>
      <c r="C285" s="25" t="s">
        <v>505</v>
      </c>
      <c r="D285" s="25" t="s">
        <v>479</v>
      </c>
      <c r="E285" s="26">
        <v>2177561</v>
      </c>
      <c r="F285" s="26">
        <v>2374329</v>
      </c>
      <c r="G285" s="27">
        <v>479</v>
      </c>
      <c r="H285" s="27">
        <v>401</v>
      </c>
      <c r="I285" s="23" t="s">
        <v>504</v>
      </c>
    </row>
    <row r="286" spans="1:9" x14ac:dyDescent="0.2">
      <c r="A286" s="25">
        <v>2019</v>
      </c>
      <c r="B286" s="25" t="s">
        <v>502</v>
      </c>
      <c r="C286" s="25" t="s">
        <v>506</v>
      </c>
      <c r="D286" s="25" t="s">
        <v>479</v>
      </c>
      <c r="E286" s="26">
        <v>2589872</v>
      </c>
      <c r="F286" s="26">
        <v>2271611</v>
      </c>
      <c r="G286" s="27">
        <v>419</v>
      </c>
      <c r="H286" s="27">
        <v>435</v>
      </c>
      <c r="I286" s="23" t="s">
        <v>504</v>
      </c>
    </row>
    <row r="287" spans="1:9" x14ac:dyDescent="0.2">
      <c r="A287" s="25">
        <v>2019</v>
      </c>
      <c r="B287" s="25" t="s">
        <v>502</v>
      </c>
      <c r="C287" s="25" t="s">
        <v>507</v>
      </c>
      <c r="D287" s="25" t="s">
        <v>479</v>
      </c>
      <c r="E287" s="26">
        <v>2295000</v>
      </c>
      <c r="F287" s="26">
        <v>2390271</v>
      </c>
      <c r="G287" s="27">
        <v>381</v>
      </c>
      <c r="H287" s="27">
        <v>372</v>
      </c>
      <c r="I287" s="23" t="s">
        <v>504</v>
      </c>
    </row>
    <row r="288" spans="1:9" x14ac:dyDescent="0.2">
      <c r="A288" s="25">
        <v>2019</v>
      </c>
      <c r="B288" s="25" t="s">
        <v>508</v>
      </c>
      <c r="C288" s="25" t="s">
        <v>509</v>
      </c>
      <c r="D288" s="25" t="s">
        <v>479</v>
      </c>
      <c r="E288" s="26">
        <v>2099000</v>
      </c>
      <c r="F288" s="26">
        <v>2158543</v>
      </c>
      <c r="G288" s="27">
        <v>110</v>
      </c>
      <c r="H288" s="27">
        <v>141</v>
      </c>
      <c r="I288" s="23" t="s">
        <v>480</v>
      </c>
    </row>
    <row r="289" spans="1:9" x14ac:dyDescent="0.2">
      <c r="A289" s="25">
        <v>2019</v>
      </c>
      <c r="B289" s="25" t="s">
        <v>510</v>
      </c>
      <c r="C289" s="25" t="s">
        <v>511</v>
      </c>
      <c r="D289" s="25" t="s">
        <v>479</v>
      </c>
      <c r="E289" s="26">
        <v>2627097</v>
      </c>
      <c r="F289" s="26">
        <v>2450000</v>
      </c>
      <c r="G289" s="27">
        <v>365</v>
      </c>
      <c r="H289" s="27">
        <v>380</v>
      </c>
      <c r="I289" s="23" t="s">
        <v>512</v>
      </c>
    </row>
    <row r="290" spans="1:9" ht="25.5" x14ac:dyDescent="0.2">
      <c r="A290" s="25">
        <v>2019</v>
      </c>
      <c r="B290" s="25" t="s">
        <v>513</v>
      </c>
      <c r="C290" s="25" t="s">
        <v>514</v>
      </c>
      <c r="D290" s="25" t="s">
        <v>479</v>
      </c>
      <c r="E290" s="26">
        <v>2350000</v>
      </c>
      <c r="F290" s="26">
        <v>2752382</v>
      </c>
      <c r="G290" s="27">
        <v>172</v>
      </c>
      <c r="H290" s="27">
        <v>284</v>
      </c>
      <c r="I290" s="23" t="s">
        <v>515</v>
      </c>
    </row>
    <row r="291" spans="1:9" x14ac:dyDescent="0.2">
      <c r="A291" s="25">
        <v>2019</v>
      </c>
      <c r="B291" s="25" t="s">
        <v>516</v>
      </c>
      <c r="C291" s="25" t="s">
        <v>517</v>
      </c>
      <c r="D291" s="25" t="s">
        <v>479</v>
      </c>
      <c r="E291" s="26">
        <v>2655506</v>
      </c>
      <c r="F291" s="26">
        <v>2622283</v>
      </c>
      <c r="G291" s="27">
        <v>300</v>
      </c>
      <c r="H291" s="27">
        <v>411</v>
      </c>
      <c r="I291" s="23" t="s">
        <v>518</v>
      </c>
    </row>
    <row r="292" spans="1:9" x14ac:dyDescent="0.2">
      <c r="A292" s="25">
        <v>2019</v>
      </c>
      <c r="B292" s="25" t="s">
        <v>519</v>
      </c>
      <c r="C292" s="25" t="s">
        <v>520</v>
      </c>
      <c r="D292" s="25" t="s">
        <v>479</v>
      </c>
      <c r="E292" s="26"/>
      <c r="F292" s="26">
        <v>5727670</v>
      </c>
      <c r="G292" s="27">
        <v>243</v>
      </c>
      <c r="H292" s="27">
        <v>303</v>
      </c>
      <c r="I292" s="23" t="s">
        <v>480</v>
      </c>
    </row>
    <row r="293" spans="1:9" x14ac:dyDescent="0.2">
      <c r="A293" s="25">
        <v>2019</v>
      </c>
      <c r="B293" s="25" t="s">
        <v>519</v>
      </c>
      <c r="C293" s="25" t="s">
        <v>521</v>
      </c>
      <c r="D293" s="25" t="s">
        <v>479</v>
      </c>
      <c r="E293" s="26">
        <v>2180824</v>
      </c>
      <c r="F293" s="26">
        <v>1925323</v>
      </c>
      <c r="G293" s="27">
        <v>210</v>
      </c>
      <c r="H293" s="27">
        <v>250</v>
      </c>
      <c r="I293" s="23" t="s">
        <v>480</v>
      </c>
    </row>
    <row r="294" spans="1:9" x14ac:dyDescent="0.2">
      <c r="A294" s="25">
        <v>2019</v>
      </c>
      <c r="B294" s="25" t="s">
        <v>519</v>
      </c>
      <c r="C294" s="25" t="s">
        <v>522</v>
      </c>
      <c r="D294" s="25" t="s">
        <v>479</v>
      </c>
      <c r="E294" s="26">
        <v>8798938</v>
      </c>
      <c r="F294" s="26">
        <v>7180033</v>
      </c>
      <c r="G294" s="27">
        <v>377</v>
      </c>
      <c r="H294" s="27">
        <v>377</v>
      </c>
      <c r="I294" s="23" t="s">
        <v>480</v>
      </c>
    </row>
    <row r="295" spans="1:9" x14ac:dyDescent="0.2">
      <c r="A295" s="25">
        <v>2019</v>
      </c>
      <c r="B295" s="25" t="s">
        <v>519</v>
      </c>
      <c r="C295" s="25" t="s">
        <v>523</v>
      </c>
      <c r="D295" s="25" t="s">
        <v>479</v>
      </c>
      <c r="E295" s="26"/>
      <c r="F295" s="26">
        <v>2143582</v>
      </c>
      <c r="G295" s="27">
        <v>243</v>
      </c>
      <c r="H295" s="27">
        <v>243</v>
      </c>
      <c r="I295" s="23" t="s">
        <v>480</v>
      </c>
    </row>
    <row r="296" spans="1:9" ht="25.5" x14ac:dyDescent="0.2">
      <c r="A296" s="25">
        <v>2019</v>
      </c>
      <c r="B296" s="25" t="s">
        <v>524</v>
      </c>
      <c r="C296" s="25" t="s">
        <v>525</v>
      </c>
      <c r="D296" s="25" t="s">
        <v>500</v>
      </c>
      <c r="E296" s="26">
        <v>11498000</v>
      </c>
      <c r="F296" s="26">
        <v>11789957</v>
      </c>
      <c r="G296" s="27">
        <v>473</v>
      </c>
      <c r="H296" s="27">
        <v>386</v>
      </c>
      <c r="I296" s="23" t="s">
        <v>526</v>
      </c>
    </row>
    <row r="297" spans="1:9" x14ac:dyDescent="0.2">
      <c r="A297" s="25">
        <v>2019</v>
      </c>
      <c r="B297" s="25" t="s">
        <v>527</v>
      </c>
      <c r="C297" s="25" t="s">
        <v>528</v>
      </c>
      <c r="D297" s="25" t="s">
        <v>479</v>
      </c>
      <c r="E297" s="26">
        <v>2295000</v>
      </c>
      <c r="F297" s="26">
        <v>2295000</v>
      </c>
      <c r="G297" s="27">
        <v>488</v>
      </c>
      <c r="H297" s="27">
        <v>380</v>
      </c>
      <c r="I297" s="23" t="s">
        <v>480</v>
      </c>
    </row>
    <row r="298" spans="1:9" ht="38.25" x14ac:dyDescent="0.2">
      <c r="A298" s="25">
        <v>2019</v>
      </c>
      <c r="B298" s="25" t="s">
        <v>527</v>
      </c>
      <c r="C298" s="25" t="s">
        <v>529</v>
      </c>
      <c r="D298" s="25" t="s">
        <v>479</v>
      </c>
      <c r="E298" s="26">
        <v>2584934</v>
      </c>
      <c r="F298" s="26">
        <v>2584934</v>
      </c>
      <c r="G298" s="27">
        <v>457</v>
      </c>
      <c r="H298" s="27">
        <v>522</v>
      </c>
      <c r="I298" s="23" t="s">
        <v>530</v>
      </c>
    </row>
    <row r="299" spans="1:9" x14ac:dyDescent="0.2">
      <c r="A299" s="25">
        <v>2019</v>
      </c>
      <c r="B299" s="25" t="s">
        <v>531</v>
      </c>
      <c r="C299" s="25" t="s">
        <v>532</v>
      </c>
      <c r="D299" s="25" t="s">
        <v>479</v>
      </c>
      <c r="E299" s="26">
        <v>3093900</v>
      </c>
      <c r="F299" s="26">
        <v>4102785</v>
      </c>
      <c r="G299" s="27">
        <v>300</v>
      </c>
      <c r="H299" s="27">
        <v>616</v>
      </c>
      <c r="I299" s="23" t="s">
        <v>533</v>
      </c>
    </row>
    <row r="300" spans="1:9" x14ac:dyDescent="0.2">
      <c r="A300" s="25">
        <v>2019</v>
      </c>
      <c r="B300" s="25" t="s">
        <v>534</v>
      </c>
      <c r="C300" s="25" t="s">
        <v>535</v>
      </c>
      <c r="D300" s="25" t="s">
        <v>500</v>
      </c>
      <c r="E300" s="26">
        <v>3856020</v>
      </c>
      <c r="F300" s="26">
        <v>4124142</v>
      </c>
      <c r="G300" s="27">
        <v>385</v>
      </c>
      <c r="H300" s="27">
        <v>415</v>
      </c>
      <c r="I300" s="23" t="s">
        <v>536</v>
      </c>
    </row>
    <row r="301" spans="1:9" x14ac:dyDescent="0.2">
      <c r="A301" s="25">
        <v>2018</v>
      </c>
      <c r="B301" s="25" t="s">
        <v>319</v>
      </c>
      <c r="C301" s="25" t="s">
        <v>320</v>
      </c>
      <c r="D301" s="25" t="s">
        <v>0</v>
      </c>
      <c r="E301" s="26">
        <v>2390500</v>
      </c>
      <c r="F301" s="26">
        <v>2307347</v>
      </c>
      <c r="G301" s="27">
        <v>120</v>
      </c>
      <c r="H301" s="27">
        <v>90</v>
      </c>
      <c r="I301" s="23"/>
    </row>
    <row r="302" spans="1:9" x14ac:dyDescent="0.2">
      <c r="A302" s="1"/>
      <c r="B302" s="1"/>
      <c r="C302" s="4"/>
      <c r="D302" s="4" t="s">
        <v>194</v>
      </c>
      <c r="E302" s="9">
        <f>SUM(E2:E301)</f>
        <v>2568775067</v>
      </c>
      <c r="F302" s="9">
        <f>SUM(F2:F301)</f>
        <v>2555644271</v>
      </c>
      <c r="G302" s="11"/>
      <c r="H302" s="11"/>
      <c r="I302" s="4"/>
    </row>
    <row r="303" spans="1:9" x14ac:dyDescent="0.2">
      <c r="A303" s="1"/>
      <c r="B303" s="1"/>
      <c r="C303" s="4"/>
      <c r="D303" s="4"/>
      <c r="E303" s="9"/>
      <c r="F303" s="9"/>
      <c r="G303" s="11"/>
      <c r="H303" s="11"/>
      <c r="I303" s="4"/>
    </row>
    <row r="304" spans="1:9" x14ac:dyDescent="0.2">
      <c r="A304" s="1"/>
      <c r="B304" s="1"/>
      <c r="C304" s="4"/>
      <c r="D304" s="4"/>
      <c r="E304" s="9"/>
      <c r="F304" s="9"/>
      <c r="G304" s="11"/>
      <c r="H304" s="11"/>
      <c r="I304" s="4"/>
    </row>
    <row r="305" spans="1:9" ht="25.5" x14ac:dyDescent="0.2">
      <c r="A305" s="5"/>
      <c r="B305" s="5" t="s">
        <v>181</v>
      </c>
      <c r="C305" s="2"/>
      <c r="D305" s="22"/>
      <c r="E305" s="33" t="s">
        <v>199</v>
      </c>
      <c r="F305" s="33" t="s">
        <v>200</v>
      </c>
      <c r="G305" s="34" t="s">
        <v>201</v>
      </c>
      <c r="H305" s="34" t="s">
        <v>202</v>
      </c>
      <c r="I305" s="23" t="s">
        <v>203</v>
      </c>
    </row>
    <row r="306" spans="1:9" x14ac:dyDescent="0.2">
      <c r="D306" s="23" t="s">
        <v>0</v>
      </c>
      <c r="E306" s="26">
        <f>SUMIF(method,D306,budget)</f>
        <v>1627557749</v>
      </c>
      <c r="F306" s="26">
        <f>SUMIF(method,D306,actual)</f>
        <v>1660300912</v>
      </c>
      <c r="G306" s="27">
        <f>F306-E306</f>
        <v>32743163</v>
      </c>
      <c r="H306" s="38">
        <f>E306/E310</f>
        <v>0.63359294081781115</v>
      </c>
      <c r="I306" s="35">
        <f>G306/E313</f>
        <v>142983.24454148472</v>
      </c>
    </row>
    <row r="307" spans="1:9" x14ac:dyDescent="0.2">
      <c r="D307" s="23" t="s">
        <v>195</v>
      </c>
      <c r="E307" s="26">
        <f>SUMIF(method,D307,budget)</f>
        <v>83935668</v>
      </c>
      <c r="F307" s="26">
        <f>SUMIF(method,D307,actual)</f>
        <v>81216271</v>
      </c>
      <c r="G307" s="27">
        <f>F307-E307</f>
        <v>-2719397</v>
      </c>
      <c r="H307" s="38">
        <f>E307/E310</f>
        <v>3.2675366978715696E-2</v>
      </c>
      <c r="I307" s="35">
        <f>G307/E314</f>
        <v>-247217.90909090909</v>
      </c>
    </row>
    <row r="308" spans="1:9" x14ac:dyDescent="0.2">
      <c r="D308" s="23" t="s">
        <v>196</v>
      </c>
      <c r="E308" s="26">
        <f>SUMIF(method,D308,budget)</f>
        <v>589554861</v>
      </c>
      <c r="F308" s="26">
        <f>SUMIF(method,D308,actual)</f>
        <v>547432901</v>
      </c>
      <c r="G308" s="27">
        <f>F308-E308</f>
        <v>-42121960</v>
      </c>
      <c r="H308" s="38">
        <f>E308/E310</f>
        <v>0.22950816853284259</v>
      </c>
      <c r="I308" s="35">
        <f>G308/E315</f>
        <v>-1914634.5454545454</v>
      </c>
    </row>
    <row r="309" spans="1:9" x14ac:dyDescent="0.2">
      <c r="D309" s="23" t="s">
        <v>193</v>
      </c>
      <c r="E309" s="26">
        <f>SUMIF(method,D309,budget)</f>
        <v>267726789</v>
      </c>
      <c r="F309" s="26">
        <f>SUMIF(method,D309,actual)</f>
        <v>266694187</v>
      </c>
      <c r="G309" s="27">
        <f>F309-E309</f>
        <v>-1032602</v>
      </c>
      <c r="H309" s="38">
        <f>E309/E310</f>
        <v>0.10422352367063052</v>
      </c>
      <c r="I309" s="35">
        <f>G309/E316</f>
        <v>-27173.736842105263</v>
      </c>
    </row>
    <row r="310" spans="1:9" x14ac:dyDescent="0.2">
      <c r="D310" s="23" t="s">
        <v>194</v>
      </c>
      <c r="E310" s="26">
        <f>SUM(E306:E309)</f>
        <v>2568775067</v>
      </c>
      <c r="F310" s="26">
        <f>SUM(F306:F309)</f>
        <v>2555644271</v>
      </c>
      <c r="G310" s="27">
        <f>F310-E310</f>
        <v>-13130796</v>
      </c>
      <c r="H310" s="27"/>
      <c r="I310" s="23"/>
    </row>
    <row r="312" spans="1:9" ht="25.5" x14ac:dyDescent="0.2">
      <c r="D312" s="23"/>
      <c r="E312" s="26" t="s">
        <v>197</v>
      </c>
      <c r="F312" s="26" t="s">
        <v>198</v>
      </c>
      <c r="G312" s="36" t="s">
        <v>206</v>
      </c>
    </row>
    <row r="313" spans="1:9" x14ac:dyDescent="0.2">
      <c r="D313" s="23" t="s">
        <v>0</v>
      </c>
      <c r="E313" s="40">
        <f>COUNTIF(method,D313)</f>
        <v>229</v>
      </c>
      <c r="F313" s="39">
        <f>E313/E317</f>
        <v>0.76333333333333331</v>
      </c>
      <c r="G313" s="27">
        <f>E306/E313</f>
        <v>7107239.0786026204</v>
      </c>
    </row>
    <row r="314" spans="1:9" x14ac:dyDescent="0.2">
      <c r="D314" s="23" t="s">
        <v>195</v>
      </c>
      <c r="E314" s="40">
        <f>COUNTIF(method,D314)</f>
        <v>11</v>
      </c>
      <c r="F314" s="39">
        <f>E314/E317</f>
        <v>3.6666666666666667E-2</v>
      </c>
      <c r="G314" s="27">
        <f>E307/E314</f>
        <v>7630515.2727272725</v>
      </c>
    </row>
    <row r="315" spans="1:9" x14ac:dyDescent="0.2">
      <c r="D315" s="23" t="s">
        <v>196</v>
      </c>
      <c r="E315" s="40">
        <f>COUNTIF(method,D315)</f>
        <v>22</v>
      </c>
      <c r="F315" s="39">
        <f>E315/E317</f>
        <v>7.3333333333333334E-2</v>
      </c>
      <c r="G315" s="27">
        <f>E308/E315</f>
        <v>26797948.227272727</v>
      </c>
    </row>
    <row r="316" spans="1:9" x14ac:dyDescent="0.2">
      <c r="D316" s="23" t="s">
        <v>193</v>
      </c>
      <c r="E316" s="40">
        <f>COUNTIF(method,D316)</f>
        <v>38</v>
      </c>
      <c r="F316" s="39">
        <f>E316/E317</f>
        <v>0.12666666666666668</v>
      </c>
      <c r="G316" s="27">
        <f>E309/E316</f>
        <v>7045441.8157894732</v>
      </c>
    </row>
    <row r="317" spans="1:9" x14ac:dyDescent="0.2">
      <c r="D317" s="23" t="s">
        <v>194</v>
      </c>
      <c r="E317" s="40">
        <f>SUM(E313:E316)</f>
        <v>300</v>
      </c>
      <c r="F317" s="26"/>
      <c r="G317" s="27"/>
    </row>
    <row r="320" spans="1:9" x14ac:dyDescent="0.2">
      <c r="D320" s="22"/>
      <c r="E320" s="23" t="s">
        <v>204</v>
      </c>
      <c r="F320" s="23" t="s">
        <v>205</v>
      </c>
    </row>
    <row r="321" spans="4:6" x14ac:dyDescent="0.2">
      <c r="D321" s="23" t="s">
        <v>0</v>
      </c>
      <c r="E321" s="37">
        <f>SUMIF(method,D321,budget)</f>
        <v>1627557749</v>
      </c>
      <c r="F321" s="23"/>
    </row>
    <row r="322" spans="4:6" x14ac:dyDescent="0.2">
      <c r="D322" s="23" t="s">
        <v>195</v>
      </c>
      <c r="E322" s="23"/>
      <c r="F322" s="37">
        <f>SUMIF(method,D322,budget)</f>
        <v>83935668</v>
      </c>
    </row>
    <row r="323" spans="4:6" x14ac:dyDescent="0.2">
      <c r="D323" s="23" t="s">
        <v>196</v>
      </c>
      <c r="E323" s="23"/>
      <c r="F323" s="37">
        <f>SUMIF(method,D323,budget)</f>
        <v>589554861</v>
      </c>
    </row>
    <row r="324" spans="4:6" x14ac:dyDescent="0.2">
      <c r="D324" s="23" t="s">
        <v>193</v>
      </c>
      <c r="E324" s="23"/>
      <c r="F324" s="37">
        <f>SUMIF(method,D324,budget)</f>
        <v>267726789</v>
      </c>
    </row>
    <row r="325" spans="4:6" x14ac:dyDescent="0.2">
      <c r="E325" s="7"/>
      <c r="F325" s="3"/>
    </row>
    <row r="326" spans="4:6" x14ac:dyDescent="0.2">
      <c r="E326" s="3"/>
      <c r="F326" s="3"/>
    </row>
    <row r="327" spans="4:6" x14ac:dyDescent="0.2">
      <c r="D327" s="23"/>
      <c r="E327" s="23" t="s">
        <v>204</v>
      </c>
      <c r="F327" s="23" t="s">
        <v>205</v>
      </c>
    </row>
    <row r="328" spans="4:6" x14ac:dyDescent="0.2">
      <c r="D328" s="23" t="s">
        <v>0</v>
      </c>
      <c r="E328" s="23">
        <f>COUNTIF(method,D328)</f>
        <v>229</v>
      </c>
      <c r="F328" s="23"/>
    </row>
    <row r="329" spans="4:6" x14ac:dyDescent="0.2">
      <c r="D329" s="23" t="s">
        <v>195</v>
      </c>
      <c r="E329" s="23"/>
      <c r="F329" s="23">
        <f>COUNTIF(method,D329)</f>
        <v>11</v>
      </c>
    </row>
    <row r="330" spans="4:6" x14ac:dyDescent="0.2">
      <c r="D330" s="23" t="s">
        <v>196</v>
      </c>
      <c r="E330" s="23"/>
      <c r="F330" s="23">
        <f>COUNTIF(method,D330)</f>
        <v>22</v>
      </c>
    </row>
    <row r="331" spans="4:6" x14ac:dyDescent="0.2">
      <c r="D331" s="23" t="s">
        <v>193</v>
      </c>
      <c r="E331" s="23"/>
      <c r="F331" s="23">
        <f>COUNTIF(method,D331)</f>
        <v>38</v>
      </c>
    </row>
  </sheetData>
  <autoFilter ref="B1:J273" xr:uid="{00000000-0001-0000-0000-000000000000}"/>
  <pageMargins left="0.25" right="0.25" top="0.75" bottom="0.75" header="0.3" footer="0.3"/>
  <pageSetup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56DC-BADA-4A5D-B193-1C5C67B0FC93}">
  <sheetPr>
    <pageSetUpPr fitToPage="1"/>
  </sheetPr>
  <dimension ref="A1:L152"/>
  <sheetViews>
    <sheetView workbookViewId="0">
      <pane ySplit="1" topLeftCell="A44" activePane="bottomLeft" state="frozen"/>
      <selection pane="bottomLeft" activeCell="F123" sqref="F123"/>
    </sheetView>
  </sheetViews>
  <sheetFormatPr defaultColWidth="9.1640625" defaultRowHeight="12.75" x14ac:dyDescent="0.2"/>
  <cols>
    <col min="1" max="1" width="5.83203125" style="3" bestFit="1" customWidth="1"/>
    <col min="2" max="2" width="38.83203125" style="3" customWidth="1"/>
    <col min="3" max="3" width="53.83203125" style="3" customWidth="1"/>
    <col min="4" max="4" width="18.5" style="3" customWidth="1"/>
    <col min="5" max="5" width="20.5" style="8" bestFit="1" customWidth="1"/>
    <col min="6" max="6" width="19.83203125" style="8" bestFit="1" customWidth="1"/>
    <col min="7" max="7" width="15.6640625" style="10" customWidth="1"/>
    <col min="8" max="8" width="11.6640625" style="10" customWidth="1"/>
    <col min="9" max="9" width="46" style="3" customWidth="1"/>
    <col min="10" max="10" width="19" style="3" bestFit="1" customWidth="1"/>
    <col min="11" max="11" width="17.6640625" style="3" bestFit="1" customWidth="1"/>
    <col min="12" max="12" width="15.6640625" style="3" bestFit="1" customWidth="1"/>
    <col min="13" max="16384" width="9.1640625" style="3"/>
  </cols>
  <sheetData>
    <row r="1" spans="1:10" ht="25.5" x14ac:dyDescent="0.2">
      <c r="A1" s="12" t="s">
        <v>207</v>
      </c>
      <c r="B1" s="12" t="s">
        <v>2</v>
      </c>
      <c r="C1" s="12" t="s">
        <v>3</v>
      </c>
      <c r="D1" s="12" t="s">
        <v>4</v>
      </c>
      <c r="E1" s="13" t="s">
        <v>5</v>
      </c>
      <c r="F1" s="13" t="s">
        <v>6</v>
      </c>
      <c r="G1" s="14" t="s">
        <v>182</v>
      </c>
      <c r="H1" s="15" t="s">
        <v>6</v>
      </c>
      <c r="I1" s="12" t="s">
        <v>7</v>
      </c>
    </row>
    <row r="2" spans="1:10" ht="51" x14ac:dyDescent="0.2">
      <c r="A2" s="25">
        <v>2021</v>
      </c>
      <c r="B2" s="16" t="s">
        <v>40</v>
      </c>
      <c r="C2" s="16" t="s">
        <v>41</v>
      </c>
      <c r="D2" s="16" t="s">
        <v>9</v>
      </c>
      <c r="E2" s="17">
        <v>5000000</v>
      </c>
      <c r="F2" s="17">
        <v>2522128</v>
      </c>
      <c r="G2" s="18">
        <v>560</v>
      </c>
      <c r="H2" s="18">
        <v>820</v>
      </c>
      <c r="I2" s="16" t="s">
        <v>537</v>
      </c>
      <c r="J2" s="6"/>
    </row>
    <row r="3" spans="1:10" ht="38.25" x14ac:dyDescent="0.2">
      <c r="A3" s="25">
        <v>2021</v>
      </c>
      <c r="B3" s="16" t="s">
        <v>55</v>
      </c>
      <c r="C3" s="16" t="s">
        <v>56</v>
      </c>
      <c r="D3" s="16" t="s">
        <v>57</v>
      </c>
      <c r="E3" s="17">
        <v>5000000</v>
      </c>
      <c r="F3" s="17">
        <v>3850113</v>
      </c>
      <c r="G3" s="18">
        <v>334</v>
      </c>
      <c r="H3" s="18">
        <v>632</v>
      </c>
      <c r="I3" s="21" t="s">
        <v>58</v>
      </c>
    </row>
    <row r="4" spans="1:10" x14ac:dyDescent="0.2">
      <c r="A4" s="25">
        <v>2020</v>
      </c>
      <c r="B4" s="25" t="s">
        <v>404</v>
      </c>
      <c r="C4" s="25" t="s">
        <v>407</v>
      </c>
      <c r="D4" s="25" t="s">
        <v>335</v>
      </c>
      <c r="E4" s="26">
        <v>5010139</v>
      </c>
      <c r="F4" s="26">
        <v>4875127</v>
      </c>
      <c r="G4" s="27">
        <v>699</v>
      </c>
      <c r="H4" s="27">
        <v>701</v>
      </c>
      <c r="I4" s="23" t="s">
        <v>336</v>
      </c>
    </row>
    <row r="5" spans="1:10" x14ac:dyDescent="0.2">
      <c r="A5" s="25">
        <v>2020</v>
      </c>
      <c r="B5" s="25" t="s">
        <v>357</v>
      </c>
      <c r="C5" s="25" t="s">
        <v>365</v>
      </c>
      <c r="D5" s="25" t="s">
        <v>335</v>
      </c>
      <c r="E5" s="26">
        <v>5109756</v>
      </c>
      <c r="F5" s="26">
        <v>5538471</v>
      </c>
      <c r="G5" s="27">
        <v>545</v>
      </c>
      <c r="H5" s="27">
        <v>660</v>
      </c>
      <c r="I5" s="23" t="s">
        <v>359</v>
      </c>
    </row>
    <row r="6" spans="1:10" x14ac:dyDescent="0.2">
      <c r="A6" s="25">
        <v>2020</v>
      </c>
      <c r="B6" s="25" t="s">
        <v>28</v>
      </c>
      <c r="C6" s="25" t="s">
        <v>222</v>
      </c>
      <c r="D6" s="25" t="s">
        <v>9</v>
      </c>
      <c r="E6" s="26">
        <v>5175000</v>
      </c>
      <c r="F6" s="26">
        <v>4635711</v>
      </c>
      <c r="G6" s="27">
        <v>204</v>
      </c>
      <c r="H6" s="27">
        <v>371</v>
      </c>
      <c r="I6" s="23" t="s">
        <v>14</v>
      </c>
    </row>
    <row r="7" spans="1:10" x14ac:dyDescent="0.2">
      <c r="A7" s="25">
        <v>2020</v>
      </c>
      <c r="B7" s="25" t="s">
        <v>178</v>
      </c>
      <c r="C7" s="25" t="s">
        <v>306</v>
      </c>
      <c r="D7" s="25" t="s">
        <v>9</v>
      </c>
      <c r="E7" s="26">
        <v>5207217</v>
      </c>
      <c r="F7" s="26">
        <v>3758862</v>
      </c>
      <c r="G7" s="27">
        <v>210</v>
      </c>
      <c r="H7" s="27">
        <v>336</v>
      </c>
      <c r="I7" s="23" t="s">
        <v>20</v>
      </c>
    </row>
    <row r="8" spans="1:10" x14ac:dyDescent="0.2">
      <c r="A8" s="25">
        <v>2020</v>
      </c>
      <c r="B8" s="25" t="s">
        <v>293</v>
      </c>
      <c r="C8" s="25" t="s">
        <v>294</v>
      </c>
      <c r="D8" s="25" t="s">
        <v>9</v>
      </c>
      <c r="E8" s="26">
        <v>5277000</v>
      </c>
      <c r="F8" s="26">
        <v>5396912</v>
      </c>
      <c r="G8" s="27">
        <v>18</v>
      </c>
      <c r="H8" s="27">
        <v>18</v>
      </c>
      <c r="I8" s="23" t="s">
        <v>14</v>
      </c>
    </row>
    <row r="9" spans="1:10" x14ac:dyDescent="0.2">
      <c r="A9" s="25">
        <v>2020</v>
      </c>
      <c r="B9" s="16" t="s">
        <v>47</v>
      </c>
      <c r="C9" s="16" t="s">
        <v>54</v>
      </c>
      <c r="D9" s="16" t="s">
        <v>9</v>
      </c>
      <c r="E9" s="17">
        <v>5300000</v>
      </c>
      <c r="F9" s="17">
        <v>5536819</v>
      </c>
      <c r="G9" s="18">
        <v>450</v>
      </c>
      <c r="H9" s="18">
        <v>582</v>
      </c>
      <c r="I9" s="16" t="s">
        <v>11</v>
      </c>
    </row>
    <row r="10" spans="1:10" ht="63.75" x14ac:dyDescent="0.2">
      <c r="A10" s="25">
        <v>2020</v>
      </c>
      <c r="B10" s="16" t="s">
        <v>22</v>
      </c>
      <c r="C10" s="16" t="s">
        <v>23</v>
      </c>
      <c r="D10" s="16" t="s">
        <v>9</v>
      </c>
      <c r="E10" s="17">
        <v>5332994</v>
      </c>
      <c r="F10" s="17">
        <v>4113326</v>
      </c>
      <c r="G10" s="18">
        <v>403</v>
      </c>
      <c r="H10" s="18">
        <v>1029</v>
      </c>
      <c r="I10" s="16" t="s">
        <v>24</v>
      </c>
    </row>
    <row r="11" spans="1:10" ht="25.5" x14ac:dyDescent="0.2">
      <c r="A11" s="25">
        <v>2020</v>
      </c>
      <c r="B11" s="20" t="s">
        <v>190</v>
      </c>
      <c r="C11" s="16" t="s">
        <v>189</v>
      </c>
      <c r="D11" s="16" t="s">
        <v>9</v>
      </c>
      <c r="E11" s="17">
        <v>5497000</v>
      </c>
      <c r="F11" s="17">
        <v>6164000</v>
      </c>
      <c r="G11" s="18">
        <v>407</v>
      </c>
      <c r="H11" s="18">
        <v>408</v>
      </c>
      <c r="I11" s="16" t="s">
        <v>191</v>
      </c>
    </row>
    <row r="12" spans="1:10" x14ac:dyDescent="0.2">
      <c r="A12" s="25">
        <v>2020</v>
      </c>
      <c r="B12" s="25" t="s">
        <v>450</v>
      </c>
      <c r="C12" s="25" t="s">
        <v>451</v>
      </c>
      <c r="D12" s="29" t="s">
        <v>193</v>
      </c>
      <c r="E12" s="26">
        <v>5521427</v>
      </c>
      <c r="F12" s="26">
        <v>5454636</v>
      </c>
      <c r="G12" s="27">
        <v>330</v>
      </c>
      <c r="H12" s="27">
        <v>270</v>
      </c>
      <c r="I12" s="23"/>
    </row>
    <row r="13" spans="1:10" x14ac:dyDescent="0.2">
      <c r="A13" s="25">
        <v>2020</v>
      </c>
      <c r="B13" s="25" t="s">
        <v>288</v>
      </c>
      <c r="C13" s="25" t="s">
        <v>292</v>
      </c>
      <c r="D13" s="25" t="s">
        <v>290</v>
      </c>
      <c r="E13" s="26">
        <v>5570000</v>
      </c>
      <c r="F13" s="26">
        <v>6021345</v>
      </c>
      <c r="G13" s="27">
        <v>420</v>
      </c>
      <c r="H13" s="27">
        <v>545</v>
      </c>
      <c r="I13" s="23" t="s">
        <v>291</v>
      </c>
    </row>
    <row r="14" spans="1:10" ht="38.25" x14ac:dyDescent="0.2">
      <c r="A14" s="25">
        <v>2020</v>
      </c>
      <c r="B14" s="25" t="s">
        <v>368</v>
      </c>
      <c r="C14" s="25" t="s">
        <v>369</v>
      </c>
      <c r="D14" s="25" t="s">
        <v>335</v>
      </c>
      <c r="E14" s="26">
        <v>5573333</v>
      </c>
      <c r="F14" s="26">
        <v>7626449</v>
      </c>
      <c r="G14" s="27">
        <v>473</v>
      </c>
      <c r="H14" s="27">
        <v>548</v>
      </c>
      <c r="I14" s="23" t="s">
        <v>370</v>
      </c>
    </row>
    <row r="15" spans="1:10" x14ac:dyDescent="0.2">
      <c r="A15" s="25">
        <v>2020</v>
      </c>
      <c r="B15" s="25" t="s">
        <v>488</v>
      </c>
      <c r="C15" s="25" t="s">
        <v>490</v>
      </c>
      <c r="D15" s="25" t="s">
        <v>479</v>
      </c>
      <c r="E15" s="26">
        <v>5615997</v>
      </c>
      <c r="F15" s="26">
        <v>5487982</v>
      </c>
      <c r="G15" s="27">
        <v>434</v>
      </c>
      <c r="H15" s="27">
        <v>434</v>
      </c>
      <c r="I15" s="23"/>
    </row>
    <row r="16" spans="1:10" x14ac:dyDescent="0.2">
      <c r="A16" s="25">
        <v>2020</v>
      </c>
      <c r="B16" s="25" t="s">
        <v>352</v>
      </c>
      <c r="C16" s="25" t="s">
        <v>354</v>
      </c>
      <c r="D16" s="25" t="s">
        <v>335</v>
      </c>
      <c r="E16" s="26">
        <v>5814176</v>
      </c>
      <c r="F16" s="26">
        <v>4612895</v>
      </c>
      <c r="G16" s="27">
        <v>548</v>
      </c>
      <c r="H16" s="27">
        <v>715</v>
      </c>
      <c r="I16" s="23"/>
    </row>
    <row r="17" spans="1:10" x14ac:dyDescent="0.2">
      <c r="A17" s="25">
        <v>2020</v>
      </c>
      <c r="B17" s="25" t="s">
        <v>64</v>
      </c>
      <c r="C17" s="25" t="s">
        <v>255</v>
      </c>
      <c r="D17" s="25" t="s">
        <v>9</v>
      </c>
      <c r="E17" s="26">
        <v>5886798</v>
      </c>
      <c r="F17" s="26">
        <v>6140875</v>
      </c>
      <c r="G17" s="27">
        <v>450</v>
      </c>
      <c r="H17" s="27">
        <v>459</v>
      </c>
      <c r="I17" s="23"/>
    </row>
    <row r="18" spans="1:10" x14ac:dyDescent="0.2">
      <c r="A18" s="25">
        <v>2020</v>
      </c>
      <c r="B18" s="25" t="s">
        <v>357</v>
      </c>
      <c r="C18" s="25" t="s">
        <v>363</v>
      </c>
      <c r="D18" s="25" t="s">
        <v>335</v>
      </c>
      <c r="E18" s="26">
        <v>5922000</v>
      </c>
      <c r="F18" s="26">
        <v>5481320</v>
      </c>
      <c r="G18" s="27">
        <v>305</v>
      </c>
      <c r="H18" s="27">
        <v>315</v>
      </c>
      <c r="I18" s="23" t="s">
        <v>359</v>
      </c>
    </row>
    <row r="19" spans="1:10" x14ac:dyDescent="0.2">
      <c r="A19" s="25">
        <v>2020</v>
      </c>
      <c r="B19" s="25" t="s">
        <v>33</v>
      </c>
      <c r="C19" s="25" t="s">
        <v>223</v>
      </c>
      <c r="D19" s="25" t="s">
        <v>9</v>
      </c>
      <c r="E19" s="26">
        <v>5959801</v>
      </c>
      <c r="F19" s="26">
        <v>3450457</v>
      </c>
      <c r="G19" s="27">
        <v>118</v>
      </c>
      <c r="H19" s="27">
        <v>420</v>
      </c>
      <c r="I19" s="23" t="s">
        <v>14</v>
      </c>
    </row>
    <row r="20" spans="1:10" x14ac:dyDescent="0.2">
      <c r="A20" s="25">
        <v>2020</v>
      </c>
      <c r="B20" s="25" t="s">
        <v>464</v>
      </c>
      <c r="C20" s="25" t="s">
        <v>466</v>
      </c>
      <c r="D20" s="29" t="s">
        <v>193</v>
      </c>
      <c r="E20" s="26">
        <v>5991880</v>
      </c>
      <c r="F20" s="26">
        <v>4849431</v>
      </c>
      <c r="G20" s="27">
        <v>690</v>
      </c>
      <c r="H20" s="27">
        <v>1171</v>
      </c>
      <c r="I20" s="23"/>
    </row>
    <row r="21" spans="1:10" x14ac:dyDescent="0.2">
      <c r="A21" s="25">
        <v>2020</v>
      </c>
      <c r="B21" s="16" t="s">
        <v>10</v>
      </c>
      <c r="C21" s="16"/>
      <c r="D21" s="20" t="s">
        <v>0</v>
      </c>
      <c r="E21" s="17">
        <v>6080941</v>
      </c>
      <c r="F21" s="17">
        <v>5945562</v>
      </c>
      <c r="G21" s="18">
        <v>270</v>
      </c>
      <c r="H21" s="18">
        <v>722</v>
      </c>
      <c r="I21" s="16" t="s">
        <v>11</v>
      </c>
    </row>
    <row r="22" spans="1:10" x14ac:dyDescent="0.2">
      <c r="A22" s="25">
        <v>2020</v>
      </c>
      <c r="B22" s="16" t="s">
        <v>28</v>
      </c>
      <c r="C22" s="16" t="s">
        <v>30</v>
      </c>
      <c r="D22" s="16" t="s">
        <v>9</v>
      </c>
      <c r="E22" s="17">
        <v>6149804</v>
      </c>
      <c r="F22" s="17">
        <v>6410057</v>
      </c>
      <c r="G22" s="18">
        <v>495</v>
      </c>
      <c r="H22" s="18">
        <v>510</v>
      </c>
      <c r="I22" s="16" t="s">
        <v>31</v>
      </c>
    </row>
    <row r="23" spans="1:10" ht="102" x14ac:dyDescent="0.2">
      <c r="A23" s="25">
        <v>2020</v>
      </c>
      <c r="B23" s="25" t="s">
        <v>259</v>
      </c>
      <c r="C23" s="25" t="s">
        <v>260</v>
      </c>
      <c r="D23" s="25" t="s">
        <v>0</v>
      </c>
      <c r="E23" s="26">
        <v>6197980</v>
      </c>
      <c r="F23" s="26">
        <v>6636484</v>
      </c>
      <c r="G23" s="27">
        <v>395</v>
      </c>
      <c r="H23" s="27">
        <v>513</v>
      </c>
      <c r="I23" s="23" t="s">
        <v>539</v>
      </c>
    </row>
    <row r="24" spans="1:10" ht="63.75" x14ac:dyDescent="0.2">
      <c r="A24" s="25">
        <v>2020</v>
      </c>
      <c r="B24" s="25" t="s">
        <v>217</v>
      </c>
      <c r="C24" s="25" t="s">
        <v>218</v>
      </c>
      <c r="D24" s="25" t="s">
        <v>9</v>
      </c>
      <c r="E24" s="26">
        <v>6200000</v>
      </c>
      <c r="F24" s="26">
        <v>5136445</v>
      </c>
      <c r="G24" s="27">
        <v>441</v>
      </c>
      <c r="H24" s="27">
        <v>468</v>
      </c>
      <c r="I24" s="23" t="s">
        <v>541</v>
      </c>
    </row>
    <row r="25" spans="1:10" x14ac:dyDescent="0.2">
      <c r="A25" s="25">
        <v>2020</v>
      </c>
      <c r="B25" s="25" t="s">
        <v>355</v>
      </c>
      <c r="C25" s="25" t="s">
        <v>356</v>
      </c>
      <c r="D25" s="29" t="s">
        <v>193</v>
      </c>
      <c r="E25" s="26">
        <v>6200000</v>
      </c>
      <c r="F25" s="26">
        <v>6035963</v>
      </c>
      <c r="G25" s="27">
        <v>365</v>
      </c>
      <c r="H25" s="27">
        <v>365</v>
      </c>
      <c r="I25" s="23"/>
    </row>
    <row r="26" spans="1:10" ht="25.5" x14ac:dyDescent="0.2">
      <c r="A26" s="25">
        <v>2020</v>
      </c>
      <c r="B26" s="25" t="s">
        <v>153</v>
      </c>
      <c r="C26" s="25" t="s">
        <v>299</v>
      </c>
      <c r="D26" s="25" t="s">
        <v>103</v>
      </c>
      <c r="E26" s="26">
        <v>6400000</v>
      </c>
      <c r="F26" s="26">
        <v>7285505</v>
      </c>
      <c r="G26" s="27">
        <v>670</v>
      </c>
      <c r="H26" s="27">
        <v>837</v>
      </c>
      <c r="I26" s="23" t="s">
        <v>300</v>
      </c>
    </row>
    <row r="27" spans="1:10" x14ac:dyDescent="0.2">
      <c r="A27" s="25">
        <v>2020</v>
      </c>
      <c r="B27" s="25" t="s">
        <v>373</v>
      </c>
      <c r="C27" s="25" t="s">
        <v>375</v>
      </c>
      <c r="D27" s="25" t="s">
        <v>335</v>
      </c>
      <c r="E27" s="26">
        <v>6500000</v>
      </c>
      <c r="F27" s="26">
        <v>6636484</v>
      </c>
      <c r="G27" s="27">
        <v>441</v>
      </c>
      <c r="H27" s="27">
        <v>539</v>
      </c>
      <c r="I27" s="23"/>
    </row>
    <row r="28" spans="1:10" x14ac:dyDescent="0.2">
      <c r="A28" s="25">
        <v>2020</v>
      </c>
      <c r="B28" s="25" t="s">
        <v>469</v>
      </c>
      <c r="C28" s="25" t="s">
        <v>470</v>
      </c>
      <c r="D28" s="25" t="s">
        <v>335</v>
      </c>
      <c r="E28" s="26">
        <v>6552944</v>
      </c>
      <c r="F28" s="26">
        <v>5907114</v>
      </c>
      <c r="G28" s="27">
        <v>360</v>
      </c>
      <c r="H28" s="27">
        <v>360</v>
      </c>
      <c r="I28" s="23" t="s">
        <v>471</v>
      </c>
    </row>
    <row r="29" spans="1:10" ht="25.5" x14ac:dyDescent="0.2">
      <c r="A29" s="25">
        <v>2020</v>
      </c>
      <c r="B29" s="16" t="s">
        <v>129</v>
      </c>
      <c r="C29" s="16" t="s">
        <v>132</v>
      </c>
      <c r="D29" s="16" t="s">
        <v>103</v>
      </c>
      <c r="E29" s="17">
        <v>6713879</v>
      </c>
      <c r="F29" s="17">
        <v>4008476</v>
      </c>
      <c r="G29" s="18">
        <v>334</v>
      </c>
      <c r="H29" s="18">
        <v>516</v>
      </c>
      <c r="I29" s="16" t="s">
        <v>14</v>
      </c>
    </row>
    <row r="30" spans="1:10" x14ac:dyDescent="0.2">
      <c r="A30" s="25">
        <v>2020</v>
      </c>
      <c r="B30" s="25" t="s">
        <v>373</v>
      </c>
      <c r="C30" s="25" t="s">
        <v>374</v>
      </c>
      <c r="D30" s="25" t="s">
        <v>335</v>
      </c>
      <c r="E30" s="26">
        <v>6804231</v>
      </c>
      <c r="F30" s="26">
        <v>7254875</v>
      </c>
      <c r="G30" s="27">
        <v>548</v>
      </c>
      <c r="H30" s="27">
        <v>820</v>
      </c>
      <c r="I30" s="23"/>
    </row>
    <row r="31" spans="1:10" x14ac:dyDescent="0.2">
      <c r="A31" s="25">
        <v>2020</v>
      </c>
      <c r="B31" s="16" t="s">
        <v>100</v>
      </c>
      <c r="C31" s="16" t="s">
        <v>106</v>
      </c>
      <c r="D31" s="16" t="s">
        <v>9</v>
      </c>
      <c r="E31" s="17">
        <v>6893065</v>
      </c>
      <c r="F31" s="17">
        <v>6821171</v>
      </c>
      <c r="G31" s="18">
        <v>580</v>
      </c>
      <c r="H31" s="18">
        <v>580</v>
      </c>
      <c r="I31" s="16" t="s">
        <v>14</v>
      </c>
    </row>
    <row r="32" spans="1:10" x14ac:dyDescent="0.2">
      <c r="A32" s="25">
        <v>2020</v>
      </c>
      <c r="B32" s="25" t="s">
        <v>212</v>
      </c>
      <c r="C32" s="25" t="s">
        <v>213</v>
      </c>
      <c r="D32" s="25" t="s">
        <v>9</v>
      </c>
      <c r="E32" s="26">
        <v>6910200</v>
      </c>
      <c r="F32" s="26">
        <v>6927836</v>
      </c>
      <c r="G32" s="27">
        <v>571</v>
      </c>
      <c r="H32" s="27">
        <v>1407</v>
      </c>
      <c r="I32" s="23"/>
      <c r="J32" s="4"/>
    </row>
    <row r="33" spans="1:9" x14ac:dyDescent="0.2">
      <c r="A33" s="25">
        <v>2020</v>
      </c>
      <c r="B33" s="25" t="s">
        <v>64</v>
      </c>
      <c r="C33" s="25" t="s">
        <v>253</v>
      </c>
      <c r="D33" s="25" t="s">
        <v>9</v>
      </c>
      <c r="E33" s="26">
        <v>6956900</v>
      </c>
      <c r="F33" s="26">
        <v>7146984</v>
      </c>
      <c r="G33" s="27">
        <v>420</v>
      </c>
      <c r="H33" s="27">
        <v>355</v>
      </c>
      <c r="I33" s="23"/>
    </row>
    <row r="34" spans="1:9" x14ac:dyDescent="0.2">
      <c r="A34" s="25">
        <v>2020</v>
      </c>
      <c r="B34" s="16" t="s">
        <v>116</v>
      </c>
      <c r="C34" s="16" t="s">
        <v>117</v>
      </c>
      <c r="D34" s="16" t="s">
        <v>57</v>
      </c>
      <c r="E34" s="17">
        <v>7000000</v>
      </c>
      <c r="F34" s="17">
        <v>6836855</v>
      </c>
      <c r="G34" s="18">
        <v>487</v>
      </c>
      <c r="H34" s="18">
        <v>438</v>
      </c>
      <c r="I34" s="19"/>
    </row>
    <row r="35" spans="1:9" ht="51" x14ac:dyDescent="0.2">
      <c r="A35" s="25">
        <v>2020</v>
      </c>
      <c r="B35" s="16" t="s">
        <v>153</v>
      </c>
      <c r="C35" s="16" t="s">
        <v>165</v>
      </c>
      <c r="D35" s="16" t="s">
        <v>9</v>
      </c>
      <c r="E35" s="17">
        <v>7000000</v>
      </c>
      <c r="F35" s="17">
        <v>4284848</v>
      </c>
      <c r="G35" s="18">
        <v>301</v>
      </c>
      <c r="H35" s="18">
        <v>997</v>
      </c>
      <c r="I35" s="23" t="s">
        <v>163</v>
      </c>
    </row>
    <row r="36" spans="1:9" x14ac:dyDescent="0.2">
      <c r="A36" s="25">
        <v>2020</v>
      </c>
      <c r="B36" s="16" t="s">
        <v>147</v>
      </c>
      <c r="C36" s="16" t="s">
        <v>148</v>
      </c>
      <c r="D36" s="20" t="s">
        <v>193</v>
      </c>
      <c r="E36" s="17">
        <v>7002486</v>
      </c>
      <c r="F36" s="17">
        <v>7069945</v>
      </c>
      <c r="G36" s="18">
        <v>780</v>
      </c>
      <c r="H36" s="18">
        <v>977</v>
      </c>
      <c r="I36" s="16" t="s">
        <v>20</v>
      </c>
    </row>
    <row r="37" spans="1:9" x14ac:dyDescent="0.2">
      <c r="A37" s="25">
        <v>2020</v>
      </c>
      <c r="B37" s="25" t="s">
        <v>337</v>
      </c>
      <c r="C37" s="25" t="s">
        <v>338</v>
      </c>
      <c r="D37" s="25" t="s">
        <v>335</v>
      </c>
      <c r="E37" s="26">
        <v>7131385</v>
      </c>
      <c r="F37" s="26">
        <v>7008357</v>
      </c>
      <c r="G37" s="27">
        <v>450</v>
      </c>
      <c r="H37" s="27">
        <v>540</v>
      </c>
      <c r="I37" s="23" t="s">
        <v>339</v>
      </c>
    </row>
    <row r="38" spans="1:9" x14ac:dyDescent="0.2">
      <c r="A38" s="25">
        <v>2020</v>
      </c>
      <c r="B38" s="16" t="s">
        <v>100</v>
      </c>
      <c r="C38" s="16" t="s">
        <v>113</v>
      </c>
      <c r="D38" s="16" t="s">
        <v>9</v>
      </c>
      <c r="E38" s="17">
        <v>7260921</v>
      </c>
      <c r="F38" s="17">
        <v>6905511</v>
      </c>
      <c r="G38" s="18">
        <v>490</v>
      </c>
      <c r="H38" s="18">
        <v>760</v>
      </c>
      <c r="I38" s="16" t="s">
        <v>110</v>
      </c>
    </row>
    <row r="39" spans="1:9" x14ac:dyDescent="0.2">
      <c r="A39" s="25">
        <v>2020</v>
      </c>
      <c r="B39" s="25" t="s">
        <v>121</v>
      </c>
      <c r="C39" s="25" t="s">
        <v>275</v>
      </c>
      <c r="D39" s="25" t="s">
        <v>9</v>
      </c>
      <c r="E39" s="26">
        <v>7500000</v>
      </c>
      <c r="F39" s="26">
        <v>7263059</v>
      </c>
      <c r="G39" s="27">
        <v>250</v>
      </c>
      <c r="H39" s="27">
        <v>300</v>
      </c>
      <c r="I39" s="23" t="s">
        <v>146</v>
      </c>
    </row>
    <row r="40" spans="1:9" x14ac:dyDescent="0.2">
      <c r="A40" s="25">
        <v>2020</v>
      </c>
      <c r="B40" s="25" t="s">
        <v>397</v>
      </c>
      <c r="C40" s="25" t="s">
        <v>398</v>
      </c>
      <c r="D40" s="25" t="s">
        <v>335</v>
      </c>
      <c r="E40" s="26">
        <v>7763168</v>
      </c>
      <c r="F40" s="26">
        <v>7600000</v>
      </c>
      <c r="G40" s="27">
        <v>554</v>
      </c>
      <c r="H40" s="27">
        <v>584</v>
      </c>
      <c r="I40" s="23" t="s">
        <v>336</v>
      </c>
    </row>
    <row r="41" spans="1:9" x14ac:dyDescent="0.2">
      <c r="A41" s="25">
        <v>2020</v>
      </c>
      <c r="B41" s="25" t="s">
        <v>224</v>
      </c>
      <c r="C41" s="25" t="s">
        <v>225</v>
      </c>
      <c r="D41" s="25" t="s">
        <v>9</v>
      </c>
      <c r="E41" s="26">
        <v>7793596</v>
      </c>
      <c r="F41" s="26">
        <v>7911739</v>
      </c>
      <c r="G41" s="27">
        <v>9</v>
      </c>
      <c r="H41" s="27">
        <v>9</v>
      </c>
      <c r="I41" s="23" t="s">
        <v>79</v>
      </c>
    </row>
    <row r="42" spans="1:9" ht="51" x14ac:dyDescent="0.2">
      <c r="A42" s="25">
        <v>2020</v>
      </c>
      <c r="B42" s="16" t="s">
        <v>153</v>
      </c>
      <c r="C42" s="16" t="s">
        <v>164</v>
      </c>
      <c r="D42" s="16" t="s">
        <v>103</v>
      </c>
      <c r="E42" s="17">
        <v>7950000</v>
      </c>
      <c r="F42" s="17">
        <v>10488253</v>
      </c>
      <c r="G42" s="18">
        <v>780</v>
      </c>
      <c r="H42" s="18">
        <v>1647</v>
      </c>
      <c r="I42" s="23" t="s">
        <v>163</v>
      </c>
    </row>
    <row r="43" spans="1:9" ht="25.5" x14ac:dyDescent="0.2">
      <c r="A43" s="25">
        <v>2020</v>
      </c>
      <c r="B43" s="25" t="s">
        <v>325</v>
      </c>
      <c r="C43" s="25" t="s">
        <v>326</v>
      </c>
      <c r="D43" s="31" t="s">
        <v>0</v>
      </c>
      <c r="E43" s="26">
        <v>8100000</v>
      </c>
      <c r="F43" s="26">
        <v>7992721</v>
      </c>
      <c r="G43" s="27">
        <v>515</v>
      </c>
      <c r="H43" s="27">
        <v>508</v>
      </c>
      <c r="I43" s="23" t="s">
        <v>324</v>
      </c>
    </row>
    <row r="44" spans="1:9" ht="25.5" x14ac:dyDescent="0.2">
      <c r="A44" s="25">
        <v>2020</v>
      </c>
      <c r="B44" s="16" t="s">
        <v>119</v>
      </c>
      <c r="C44" s="16" t="s">
        <v>120</v>
      </c>
      <c r="D44" s="16" t="s">
        <v>9</v>
      </c>
      <c r="E44" s="17">
        <v>8210000</v>
      </c>
      <c r="F44" s="17">
        <v>6537674</v>
      </c>
      <c r="G44" s="18">
        <v>550</v>
      </c>
      <c r="H44" s="18">
        <v>469</v>
      </c>
      <c r="I44" s="22"/>
    </row>
    <row r="45" spans="1:9" x14ac:dyDescent="0.2">
      <c r="A45" s="25">
        <v>2020</v>
      </c>
      <c r="B45" s="25" t="s">
        <v>47</v>
      </c>
      <c r="C45" s="25" t="s">
        <v>244</v>
      </c>
      <c r="D45" s="25" t="s">
        <v>9</v>
      </c>
      <c r="E45" s="26">
        <v>8337746</v>
      </c>
      <c r="F45" s="26">
        <v>11022818</v>
      </c>
      <c r="G45" s="27">
        <v>640</v>
      </c>
      <c r="H45" s="27">
        <v>575</v>
      </c>
      <c r="I45" s="23"/>
    </row>
    <row r="46" spans="1:9" ht="51" x14ac:dyDescent="0.2">
      <c r="A46" s="25">
        <v>2020</v>
      </c>
      <c r="B46" s="16" t="s">
        <v>153</v>
      </c>
      <c r="C46" s="16" t="s">
        <v>157</v>
      </c>
      <c r="D46" s="16" t="s">
        <v>9</v>
      </c>
      <c r="E46" s="17">
        <v>8400000</v>
      </c>
      <c r="F46" s="17">
        <v>11871111</v>
      </c>
      <c r="G46" s="18">
        <v>242</v>
      </c>
      <c r="H46" s="18">
        <v>847</v>
      </c>
      <c r="I46" s="23" t="s">
        <v>155</v>
      </c>
    </row>
    <row r="47" spans="1:9" x14ac:dyDescent="0.2">
      <c r="A47" s="25">
        <v>2020</v>
      </c>
      <c r="B47" s="25" t="s">
        <v>121</v>
      </c>
      <c r="C47" s="25" t="s">
        <v>271</v>
      </c>
      <c r="D47" s="25" t="s">
        <v>9</v>
      </c>
      <c r="E47" s="26">
        <v>8500000</v>
      </c>
      <c r="F47" s="26">
        <v>706382</v>
      </c>
      <c r="G47" s="27">
        <v>730</v>
      </c>
      <c r="H47" s="27">
        <v>1308</v>
      </c>
      <c r="I47" s="23" t="s">
        <v>272</v>
      </c>
    </row>
    <row r="48" spans="1:9" x14ac:dyDescent="0.2">
      <c r="A48" s="25">
        <v>2020</v>
      </c>
      <c r="B48" s="25" t="s">
        <v>144</v>
      </c>
      <c r="C48" s="25" t="s">
        <v>297</v>
      </c>
      <c r="D48" s="25" t="s">
        <v>9</v>
      </c>
      <c r="E48" s="26">
        <v>8500000</v>
      </c>
      <c r="F48" s="26">
        <v>9678345</v>
      </c>
      <c r="G48" s="27">
        <v>7302020</v>
      </c>
      <c r="H48" s="27">
        <v>11302020</v>
      </c>
      <c r="I48" s="23" t="s">
        <v>146</v>
      </c>
    </row>
    <row r="49" spans="1:9" x14ac:dyDescent="0.2">
      <c r="A49" s="25">
        <v>2020</v>
      </c>
      <c r="B49" s="25" t="s">
        <v>423</v>
      </c>
      <c r="C49" s="25" t="s">
        <v>424</v>
      </c>
      <c r="D49" s="25" t="s">
        <v>335</v>
      </c>
      <c r="E49" s="26">
        <v>8561000</v>
      </c>
      <c r="F49" s="26">
        <v>7858846</v>
      </c>
      <c r="G49" s="27">
        <v>450</v>
      </c>
      <c r="H49" s="27">
        <v>614</v>
      </c>
      <c r="I49" s="23" t="s">
        <v>425</v>
      </c>
    </row>
    <row r="50" spans="1:9" x14ac:dyDescent="0.2">
      <c r="A50" s="25">
        <v>2020</v>
      </c>
      <c r="B50" s="25" t="s">
        <v>519</v>
      </c>
      <c r="C50" s="25" t="s">
        <v>522</v>
      </c>
      <c r="D50" s="25" t="s">
        <v>479</v>
      </c>
      <c r="E50" s="26">
        <v>8798938</v>
      </c>
      <c r="F50" s="26">
        <v>7180033</v>
      </c>
      <c r="G50" s="27">
        <v>377</v>
      </c>
      <c r="H50" s="27">
        <v>377</v>
      </c>
      <c r="I50" s="23" t="s">
        <v>480</v>
      </c>
    </row>
    <row r="51" spans="1:9" x14ac:dyDescent="0.2">
      <c r="A51" s="25">
        <v>2020</v>
      </c>
      <c r="B51" s="25" t="s">
        <v>64</v>
      </c>
      <c r="C51" s="25" t="s">
        <v>248</v>
      </c>
      <c r="D51" s="25" t="s">
        <v>9</v>
      </c>
      <c r="E51" s="26">
        <v>8843000</v>
      </c>
      <c r="F51" s="26">
        <v>9272447</v>
      </c>
      <c r="G51" s="27">
        <v>518</v>
      </c>
      <c r="H51" s="27">
        <v>599</v>
      </c>
      <c r="I51" s="23"/>
    </row>
    <row r="52" spans="1:9" ht="38.25" x14ac:dyDescent="0.2">
      <c r="A52" s="25">
        <v>2020</v>
      </c>
      <c r="B52" s="25" t="s">
        <v>459</v>
      </c>
      <c r="C52" s="25" t="s">
        <v>460</v>
      </c>
      <c r="D52" s="25" t="s">
        <v>335</v>
      </c>
      <c r="E52" s="26">
        <v>9000000</v>
      </c>
      <c r="F52" s="26">
        <v>8719314</v>
      </c>
      <c r="G52" s="27">
        <v>450</v>
      </c>
      <c r="H52" s="27">
        <v>1410</v>
      </c>
      <c r="I52" s="23" t="s">
        <v>461</v>
      </c>
    </row>
    <row r="53" spans="1:9" x14ac:dyDescent="0.2">
      <c r="A53" s="25">
        <v>2020</v>
      </c>
      <c r="B53" s="16" t="s">
        <v>47</v>
      </c>
      <c r="C53" s="16" t="s">
        <v>52</v>
      </c>
      <c r="D53" s="16" t="s">
        <v>9</v>
      </c>
      <c r="E53" s="17">
        <v>9051779</v>
      </c>
      <c r="F53" s="17">
        <v>7103996</v>
      </c>
      <c r="G53" s="18">
        <v>405</v>
      </c>
      <c r="H53" s="18">
        <v>624</v>
      </c>
      <c r="I53" s="16" t="s">
        <v>11</v>
      </c>
    </row>
    <row r="54" spans="1:9" ht="25.5" x14ac:dyDescent="0.2">
      <c r="A54" s="25">
        <v>2020</v>
      </c>
      <c r="B54" s="16" t="s">
        <v>135</v>
      </c>
      <c r="C54" s="16" t="s">
        <v>136</v>
      </c>
      <c r="D54" s="16" t="s">
        <v>9</v>
      </c>
      <c r="E54" s="17">
        <v>9168000</v>
      </c>
      <c r="F54" s="17">
        <v>9892500</v>
      </c>
      <c r="G54" s="18">
        <v>595</v>
      </c>
      <c r="H54" s="18">
        <v>585</v>
      </c>
      <c r="I54" s="16" t="s">
        <v>14</v>
      </c>
    </row>
    <row r="55" spans="1:9" x14ac:dyDescent="0.2">
      <c r="A55" s="25">
        <v>2020</v>
      </c>
      <c r="B55" s="25" t="s">
        <v>404</v>
      </c>
      <c r="C55" s="25" t="s">
        <v>409</v>
      </c>
      <c r="D55" s="25" t="s">
        <v>335</v>
      </c>
      <c r="E55" s="26">
        <v>9283941</v>
      </c>
      <c r="F55" s="26">
        <v>8425497</v>
      </c>
      <c r="G55" s="27">
        <v>484</v>
      </c>
      <c r="H55" s="27">
        <v>736</v>
      </c>
      <c r="I55" s="23" t="s">
        <v>336</v>
      </c>
    </row>
    <row r="56" spans="1:9" x14ac:dyDescent="0.2">
      <c r="A56" s="25">
        <v>2020</v>
      </c>
      <c r="B56" s="25" t="s">
        <v>444</v>
      </c>
      <c r="C56" s="25" t="s">
        <v>445</v>
      </c>
      <c r="D56" s="29" t="s">
        <v>193</v>
      </c>
      <c r="E56" s="26">
        <v>9400000</v>
      </c>
      <c r="F56" s="26">
        <v>6509460</v>
      </c>
      <c r="G56" s="27">
        <v>543</v>
      </c>
      <c r="H56" s="27">
        <v>620</v>
      </c>
      <c r="I56" s="23" t="s">
        <v>336</v>
      </c>
    </row>
    <row r="57" spans="1:9" ht="51" x14ac:dyDescent="0.2">
      <c r="A57" s="25">
        <v>2020</v>
      </c>
      <c r="B57" s="16" t="s">
        <v>153</v>
      </c>
      <c r="C57" s="16" t="s">
        <v>154</v>
      </c>
      <c r="D57" s="16" t="s">
        <v>57</v>
      </c>
      <c r="E57" s="17">
        <v>9800000</v>
      </c>
      <c r="F57" s="17">
        <v>6518658</v>
      </c>
      <c r="G57" s="18">
        <v>289</v>
      </c>
      <c r="H57" s="18">
        <v>1010</v>
      </c>
      <c r="I57" s="23" t="s">
        <v>155</v>
      </c>
    </row>
    <row r="58" spans="1:9" x14ac:dyDescent="0.2">
      <c r="A58" s="25">
        <v>2020</v>
      </c>
      <c r="B58" s="16" t="s">
        <v>64</v>
      </c>
      <c r="C58" s="16" t="s">
        <v>69</v>
      </c>
      <c r="D58" s="16" t="s">
        <v>9</v>
      </c>
      <c r="E58" s="17">
        <v>9933000</v>
      </c>
      <c r="F58" s="17">
        <v>9492613</v>
      </c>
      <c r="G58" s="18">
        <v>644</v>
      </c>
      <c r="H58" s="18">
        <v>531</v>
      </c>
      <c r="I58" s="16" t="s">
        <v>66</v>
      </c>
    </row>
    <row r="59" spans="1:9" x14ac:dyDescent="0.2">
      <c r="A59" s="25">
        <v>2020</v>
      </c>
      <c r="B59" s="16" t="s">
        <v>170</v>
      </c>
      <c r="C59" s="16" t="s">
        <v>171</v>
      </c>
      <c r="D59" s="20" t="s">
        <v>0</v>
      </c>
      <c r="E59" s="17">
        <v>10190110</v>
      </c>
      <c r="F59" s="17">
        <v>9534520</v>
      </c>
      <c r="G59" s="18">
        <v>532</v>
      </c>
      <c r="H59" s="18">
        <v>532</v>
      </c>
      <c r="I59" s="21" t="s">
        <v>172</v>
      </c>
    </row>
    <row r="60" spans="1:9" x14ac:dyDescent="0.2">
      <c r="A60" s="25">
        <v>2020</v>
      </c>
      <c r="B60" s="25" t="s">
        <v>47</v>
      </c>
      <c r="C60" s="25" t="s">
        <v>245</v>
      </c>
      <c r="D60" s="25" t="s">
        <v>9</v>
      </c>
      <c r="E60" s="26">
        <v>10260485</v>
      </c>
      <c r="F60" s="26">
        <v>9039817</v>
      </c>
      <c r="G60" s="27">
        <v>913</v>
      </c>
      <c r="H60" s="27">
        <v>1066</v>
      </c>
      <c r="I60" s="23"/>
    </row>
    <row r="61" spans="1:9" x14ac:dyDescent="0.2">
      <c r="A61" s="25">
        <v>2020</v>
      </c>
      <c r="B61" s="16" t="s">
        <v>18</v>
      </c>
      <c r="C61" s="16" t="s">
        <v>19</v>
      </c>
      <c r="D61" s="16" t="s">
        <v>9</v>
      </c>
      <c r="E61" s="17">
        <v>10500000</v>
      </c>
      <c r="F61" s="17">
        <v>8838853</v>
      </c>
      <c r="G61" s="18">
        <v>270</v>
      </c>
      <c r="H61" s="18">
        <v>270</v>
      </c>
      <c r="I61" s="16" t="s">
        <v>20</v>
      </c>
    </row>
    <row r="62" spans="1:9" x14ac:dyDescent="0.2">
      <c r="A62" s="25">
        <v>2020</v>
      </c>
      <c r="B62" s="25" t="s">
        <v>440</v>
      </c>
      <c r="C62" s="25" t="s">
        <v>442</v>
      </c>
      <c r="D62" s="29" t="s">
        <v>193</v>
      </c>
      <c r="E62" s="26">
        <v>10519327</v>
      </c>
      <c r="F62" s="26">
        <v>11027426</v>
      </c>
      <c r="G62" s="27">
        <v>547</v>
      </c>
      <c r="H62" s="27">
        <v>630</v>
      </c>
      <c r="I62" s="23" t="s">
        <v>443</v>
      </c>
    </row>
    <row r="63" spans="1:9" ht="25.5" x14ac:dyDescent="0.2">
      <c r="A63" s="25">
        <v>2020</v>
      </c>
      <c r="B63" s="16" t="s">
        <v>149</v>
      </c>
      <c r="C63" s="16" t="s">
        <v>150</v>
      </c>
      <c r="D63" s="20" t="s">
        <v>193</v>
      </c>
      <c r="E63" s="17">
        <v>10650651</v>
      </c>
      <c r="F63" s="17">
        <v>10650651</v>
      </c>
      <c r="G63" s="18">
        <v>995</v>
      </c>
      <c r="H63" s="18">
        <v>1025</v>
      </c>
      <c r="I63" s="22"/>
    </row>
    <row r="64" spans="1:9" ht="63.75" x14ac:dyDescent="0.2">
      <c r="A64" s="25">
        <v>2020</v>
      </c>
      <c r="B64" s="25" t="s">
        <v>217</v>
      </c>
      <c r="C64" s="25" t="s">
        <v>219</v>
      </c>
      <c r="D64" s="25" t="s">
        <v>9</v>
      </c>
      <c r="E64" s="26">
        <v>10655000</v>
      </c>
      <c r="F64" s="26">
        <v>8723689</v>
      </c>
      <c r="G64" s="27">
        <v>442</v>
      </c>
      <c r="H64" s="27">
        <v>467</v>
      </c>
      <c r="I64" s="23" t="s">
        <v>542</v>
      </c>
    </row>
    <row r="65" spans="1:9" x14ac:dyDescent="0.2">
      <c r="A65" s="25">
        <v>2020</v>
      </c>
      <c r="B65" s="25" t="s">
        <v>288</v>
      </c>
      <c r="C65" s="25" t="s">
        <v>289</v>
      </c>
      <c r="D65" s="25" t="s">
        <v>290</v>
      </c>
      <c r="E65" s="26">
        <v>10741087</v>
      </c>
      <c r="F65" s="26">
        <v>11160233</v>
      </c>
      <c r="G65" s="27"/>
      <c r="H65" s="27"/>
      <c r="I65" s="23" t="s">
        <v>291</v>
      </c>
    </row>
    <row r="66" spans="1:9" x14ac:dyDescent="0.2">
      <c r="A66" s="25">
        <v>2020</v>
      </c>
      <c r="B66" s="16" t="s">
        <v>33</v>
      </c>
      <c r="C66" s="16" t="s">
        <v>37</v>
      </c>
      <c r="D66" s="16" t="s">
        <v>9</v>
      </c>
      <c r="E66" s="17">
        <v>10786253</v>
      </c>
      <c r="F66" s="17">
        <v>10583541</v>
      </c>
      <c r="G66" s="18">
        <v>385</v>
      </c>
      <c r="H66" s="18">
        <v>377</v>
      </c>
      <c r="I66" s="22"/>
    </row>
    <row r="67" spans="1:9" ht="25.5" x14ac:dyDescent="0.2">
      <c r="A67" s="25">
        <v>2020</v>
      </c>
      <c r="B67" s="16" t="s">
        <v>72</v>
      </c>
      <c r="C67" s="16" t="s">
        <v>74</v>
      </c>
      <c r="D67" s="16" t="s">
        <v>9</v>
      </c>
      <c r="E67" s="17">
        <v>10808400</v>
      </c>
      <c r="F67" s="17">
        <v>1283305</v>
      </c>
      <c r="G67" s="18">
        <v>912</v>
      </c>
      <c r="H67" s="18">
        <v>193</v>
      </c>
      <c r="I67" s="16" t="s">
        <v>75</v>
      </c>
    </row>
    <row r="68" spans="1:9" x14ac:dyDescent="0.2">
      <c r="A68" s="25">
        <v>2020</v>
      </c>
      <c r="B68" s="25" t="s">
        <v>404</v>
      </c>
      <c r="C68" s="25" t="s">
        <v>408</v>
      </c>
      <c r="D68" s="25" t="s">
        <v>335</v>
      </c>
      <c r="E68" s="26">
        <v>10829171</v>
      </c>
      <c r="F68" s="26">
        <v>10131210</v>
      </c>
      <c r="G68" s="27">
        <v>699</v>
      </c>
      <c r="H68" s="27">
        <v>824</v>
      </c>
      <c r="I68" s="23" t="s">
        <v>336</v>
      </c>
    </row>
    <row r="69" spans="1:9" x14ac:dyDescent="0.2">
      <c r="A69" s="25">
        <v>2020</v>
      </c>
      <c r="B69" s="25" t="s">
        <v>404</v>
      </c>
      <c r="C69" s="25" t="s">
        <v>406</v>
      </c>
      <c r="D69" s="25" t="s">
        <v>335</v>
      </c>
      <c r="E69" s="26">
        <v>10892301</v>
      </c>
      <c r="F69" s="26">
        <v>8270524</v>
      </c>
      <c r="G69" s="27">
        <v>738</v>
      </c>
      <c r="H69" s="27">
        <v>858</v>
      </c>
      <c r="I69" s="23" t="s">
        <v>336</v>
      </c>
    </row>
    <row r="70" spans="1:9" x14ac:dyDescent="0.2">
      <c r="A70" s="25">
        <v>2020</v>
      </c>
      <c r="B70" s="25" t="s">
        <v>402</v>
      </c>
      <c r="C70" s="25" t="s">
        <v>403</v>
      </c>
      <c r="D70" s="25" t="s">
        <v>335</v>
      </c>
      <c r="E70" s="26">
        <v>11222933</v>
      </c>
      <c r="F70" s="26">
        <v>11320842</v>
      </c>
      <c r="G70" s="27">
        <v>600</v>
      </c>
      <c r="H70" s="27">
        <v>644</v>
      </c>
      <c r="I70" s="23" t="s">
        <v>336</v>
      </c>
    </row>
    <row r="71" spans="1:9" ht="25.5" x14ac:dyDescent="0.2">
      <c r="A71" s="25">
        <v>2020</v>
      </c>
      <c r="B71" s="25" t="s">
        <v>524</v>
      </c>
      <c r="C71" s="25" t="s">
        <v>525</v>
      </c>
      <c r="D71" s="25" t="s">
        <v>500</v>
      </c>
      <c r="E71" s="26">
        <v>11498000</v>
      </c>
      <c r="F71" s="26">
        <v>11789957</v>
      </c>
      <c r="G71" s="27">
        <v>473</v>
      </c>
      <c r="H71" s="27">
        <v>386</v>
      </c>
      <c r="I71" s="23" t="s">
        <v>526</v>
      </c>
    </row>
    <row r="72" spans="1:9" ht="51" x14ac:dyDescent="0.2">
      <c r="A72" s="25">
        <v>2020</v>
      </c>
      <c r="B72" s="16" t="s">
        <v>153</v>
      </c>
      <c r="C72" s="16" t="s">
        <v>156</v>
      </c>
      <c r="D72" s="16" t="s">
        <v>103</v>
      </c>
      <c r="E72" s="17">
        <v>11700000</v>
      </c>
      <c r="F72" s="17">
        <v>1036433</v>
      </c>
      <c r="G72" s="18">
        <v>537</v>
      </c>
      <c r="H72" s="18">
        <v>1393</v>
      </c>
      <c r="I72" s="23" t="s">
        <v>155</v>
      </c>
    </row>
    <row r="73" spans="1:9" x14ac:dyDescent="0.2">
      <c r="A73" s="25">
        <v>2020</v>
      </c>
      <c r="B73" s="25" t="s">
        <v>464</v>
      </c>
      <c r="C73" s="25" t="s">
        <v>468</v>
      </c>
      <c r="D73" s="25" t="s">
        <v>417</v>
      </c>
      <c r="E73" s="26">
        <v>11824291</v>
      </c>
      <c r="F73" s="26">
        <v>12514549</v>
      </c>
      <c r="G73" s="27">
        <v>690</v>
      </c>
      <c r="H73" s="27">
        <v>659</v>
      </c>
      <c r="I73" s="23"/>
    </row>
    <row r="74" spans="1:9" x14ac:dyDescent="0.2">
      <c r="A74" s="25">
        <v>2020</v>
      </c>
      <c r="B74" s="16" t="s">
        <v>64</v>
      </c>
      <c r="C74" s="16" t="s">
        <v>71</v>
      </c>
      <c r="D74" s="16" t="s">
        <v>9</v>
      </c>
      <c r="E74" s="17">
        <v>11973575</v>
      </c>
      <c r="F74" s="17">
        <v>15440928</v>
      </c>
      <c r="G74" s="18">
        <v>571</v>
      </c>
      <c r="H74" s="18">
        <v>749</v>
      </c>
      <c r="I74" s="16" t="s">
        <v>66</v>
      </c>
    </row>
    <row r="75" spans="1:9" x14ac:dyDescent="0.2">
      <c r="A75" s="25">
        <v>2020</v>
      </c>
      <c r="B75" s="25" t="s">
        <v>475</v>
      </c>
      <c r="C75" s="25" t="s">
        <v>476</v>
      </c>
      <c r="D75" s="25" t="s">
        <v>335</v>
      </c>
      <c r="E75" s="26">
        <v>12250000</v>
      </c>
      <c r="F75" s="26">
        <v>12738849</v>
      </c>
      <c r="G75" s="27">
        <v>540</v>
      </c>
      <c r="H75" s="27">
        <v>630</v>
      </c>
      <c r="I75" s="23"/>
    </row>
    <row r="76" spans="1:9" ht="51" x14ac:dyDescent="0.2">
      <c r="A76" s="25">
        <v>2020</v>
      </c>
      <c r="B76" s="16" t="s">
        <v>153</v>
      </c>
      <c r="C76" s="16" t="s">
        <v>161</v>
      </c>
      <c r="D76" s="16" t="s">
        <v>103</v>
      </c>
      <c r="E76" s="17">
        <v>13000000</v>
      </c>
      <c r="F76" s="17">
        <v>19641061</v>
      </c>
      <c r="G76" s="18">
        <v>528</v>
      </c>
      <c r="H76" s="18">
        <v>1409</v>
      </c>
      <c r="I76" s="23" t="s">
        <v>155</v>
      </c>
    </row>
    <row r="77" spans="1:9" ht="25.5" x14ac:dyDescent="0.2">
      <c r="A77" s="25">
        <v>2020</v>
      </c>
      <c r="B77" s="16" t="s">
        <v>125</v>
      </c>
      <c r="C77" s="16" t="s">
        <v>185</v>
      </c>
      <c r="D77" s="16" t="s">
        <v>9</v>
      </c>
      <c r="E77" s="17">
        <v>13626557</v>
      </c>
      <c r="F77" s="17">
        <v>13626557</v>
      </c>
      <c r="G77" s="18">
        <v>730</v>
      </c>
      <c r="H77" s="18">
        <v>1095</v>
      </c>
      <c r="I77" s="20" t="s">
        <v>186</v>
      </c>
    </row>
    <row r="78" spans="1:9" ht="25.5" x14ac:dyDescent="0.2">
      <c r="A78" s="25">
        <v>2020</v>
      </c>
      <c r="B78" s="16" t="s">
        <v>100</v>
      </c>
      <c r="C78" s="16" t="s">
        <v>108</v>
      </c>
      <c r="D78" s="16" t="s">
        <v>9</v>
      </c>
      <c r="E78" s="17">
        <v>13992672</v>
      </c>
      <c r="F78" s="17">
        <v>14115477</v>
      </c>
      <c r="G78" s="18">
        <v>690</v>
      </c>
      <c r="H78" s="18">
        <v>698</v>
      </c>
      <c r="I78" s="16" t="s">
        <v>14</v>
      </c>
    </row>
    <row r="79" spans="1:9" x14ac:dyDescent="0.2">
      <c r="A79" s="25">
        <v>2020</v>
      </c>
      <c r="B79" s="25" t="s">
        <v>295</v>
      </c>
      <c r="C79" s="25" t="s">
        <v>296</v>
      </c>
      <c r="D79" s="29" t="s">
        <v>193</v>
      </c>
      <c r="E79" s="26">
        <v>14110630</v>
      </c>
      <c r="F79" s="26">
        <v>13610153</v>
      </c>
      <c r="G79" s="27">
        <v>536</v>
      </c>
      <c r="H79" s="27">
        <v>596</v>
      </c>
      <c r="I79" s="23"/>
    </row>
    <row r="80" spans="1:9" x14ac:dyDescent="0.2">
      <c r="A80" s="25">
        <v>2020</v>
      </c>
      <c r="B80" s="16" t="s">
        <v>98</v>
      </c>
      <c r="C80" s="16" t="s">
        <v>99</v>
      </c>
      <c r="D80" s="16" t="s">
        <v>9</v>
      </c>
      <c r="E80" s="17">
        <v>15552000</v>
      </c>
      <c r="F80" s="17">
        <v>1710000</v>
      </c>
      <c r="G80" s="18">
        <v>973</v>
      </c>
      <c r="H80" s="18">
        <v>1187</v>
      </c>
      <c r="I80" s="16" t="s">
        <v>14</v>
      </c>
    </row>
    <row r="81" spans="1:9" x14ac:dyDescent="0.2">
      <c r="A81" s="25">
        <v>2020</v>
      </c>
      <c r="B81" s="16" t="s">
        <v>47</v>
      </c>
      <c r="C81" s="16" t="s">
        <v>51</v>
      </c>
      <c r="D81" s="16" t="s">
        <v>9</v>
      </c>
      <c r="E81" s="17">
        <v>16009587</v>
      </c>
      <c r="F81" s="17">
        <v>15681839</v>
      </c>
      <c r="G81" s="18">
        <v>913</v>
      </c>
      <c r="H81" s="18">
        <v>1066</v>
      </c>
      <c r="I81" s="16" t="s">
        <v>11</v>
      </c>
    </row>
    <row r="82" spans="1:9" x14ac:dyDescent="0.2">
      <c r="A82" s="25">
        <v>2020</v>
      </c>
      <c r="B82" s="16" t="s">
        <v>126</v>
      </c>
      <c r="C82" s="16" t="s">
        <v>127</v>
      </c>
      <c r="D82" s="16" t="s">
        <v>9</v>
      </c>
      <c r="E82" s="17">
        <v>16115400</v>
      </c>
      <c r="F82" s="17">
        <v>16530511</v>
      </c>
      <c r="G82" s="18">
        <v>630</v>
      </c>
      <c r="H82" s="18">
        <v>1425</v>
      </c>
      <c r="I82" s="16" t="s">
        <v>128</v>
      </c>
    </row>
    <row r="83" spans="1:9" ht="25.5" x14ac:dyDescent="0.2">
      <c r="A83" s="25">
        <v>2020</v>
      </c>
      <c r="B83" s="16" t="s">
        <v>84</v>
      </c>
      <c r="C83" s="16" t="s">
        <v>88</v>
      </c>
      <c r="D83" s="16" t="s">
        <v>9</v>
      </c>
      <c r="E83" s="17">
        <v>16750000</v>
      </c>
      <c r="F83" s="17">
        <v>17044085</v>
      </c>
      <c r="G83" s="18">
        <v>851</v>
      </c>
      <c r="H83" s="18">
        <v>1216</v>
      </c>
      <c r="I83" s="16" t="s">
        <v>66</v>
      </c>
    </row>
    <row r="84" spans="1:9" x14ac:dyDescent="0.2">
      <c r="A84" s="25">
        <v>2020</v>
      </c>
      <c r="B84" s="25" t="s">
        <v>64</v>
      </c>
      <c r="C84" s="25" t="s">
        <v>256</v>
      </c>
      <c r="D84" s="25" t="s">
        <v>9</v>
      </c>
      <c r="E84" s="26">
        <v>16750000</v>
      </c>
      <c r="F84" s="26">
        <v>18433980</v>
      </c>
      <c r="G84" s="27">
        <v>915</v>
      </c>
      <c r="H84" s="27">
        <v>844</v>
      </c>
      <c r="I84" s="23"/>
    </row>
    <row r="85" spans="1:9" ht="25.5" x14ac:dyDescent="0.2">
      <c r="A85" s="25">
        <v>2020</v>
      </c>
      <c r="B85" s="16" t="s">
        <v>137</v>
      </c>
      <c r="C85" s="16" t="s">
        <v>138</v>
      </c>
      <c r="D85" s="16" t="s">
        <v>9</v>
      </c>
      <c r="E85" s="17">
        <v>16970713</v>
      </c>
      <c r="F85" s="17">
        <v>16766731</v>
      </c>
      <c r="G85" s="18">
        <v>112020</v>
      </c>
      <c r="H85" s="18">
        <v>42022</v>
      </c>
      <c r="I85" s="21" t="s">
        <v>139</v>
      </c>
    </row>
    <row r="86" spans="1:9" ht="25.5" x14ac:dyDescent="0.2">
      <c r="A86" s="25">
        <v>2020</v>
      </c>
      <c r="B86" s="16" t="s">
        <v>168</v>
      </c>
      <c r="C86" s="16" t="s">
        <v>169</v>
      </c>
      <c r="D86" s="16" t="s">
        <v>9</v>
      </c>
      <c r="E86" s="17">
        <v>17059490</v>
      </c>
      <c r="F86" s="17">
        <v>16763923</v>
      </c>
      <c r="G86" s="18">
        <v>487</v>
      </c>
      <c r="H86" s="18">
        <v>487</v>
      </c>
      <c r="I86" s="22"/>
    </row>
    <row r="87" spans="1:9" x14ac:dyDescent="0.2">
      <c r="A87" s="25">
        <v>2020</v>
      </c>
      <c r="B87" s="25" t="s">
        <v>168</v>
      </c>
      <c r="C87" s="25" t="s">
        <v>169</v>
      </c>
      <c r="D87" s="25" t="s">
        <v>9</v>
      </c>
      <c r="E87" s="26">
        <v>17059490</v>
      </c>
      <c r="F87" s="26">
        <v>16763923</v>
      </c>
      <c r="G87" s="27">
        <v>450</v>
      </c>
      <c r="H87" s="27">
        <v>450</v>
      </c>
      <c r="I87" s="23" t="s">
        <v>20</v>
      </c>
    </row>
    <row r="88" spans="1:9" x14ac:dyDescent="0.2">
      <c r="A88" s="25">
        <v>2020</v>
      </c>
      <c r="B88" s="25" t="s">
        <v>477</v>
      </c>
      <c r="C88" s="25" t="s">
        <v>478</v>
      </c>
      <c r="D88" s="25" t="s">
        <v>479</v>
      </c>
      <c r="E88" s="26">
        <v>17531381</v>
      </c>
      <c r="F88" s="26">
        <v>16707272</v>
      </c>
      <c r="G88" s="27">
        <v>422</v>
      </c>
      <c r="H88" s="27">
        <v>438</v>
      </c>
      <c r="I88" s="23" t="s">
        <v>480</v>
      </c>
    </row>
    <row r="89" spans="1:9" x14ac:dyDescent="0.2">
      <c r="A89" s="25">
        <v>2020</v>
      </c>
      <c r="B89" s="16" t="s">
        <v>151</v>
      </c>
      <c r="C89" s="16" t="s">
        <v>152</v>
      </c>
      <c r="D89" s="16" t="s">
        <v>103</v>
      </c>
      <c r="E89" s="17">
        <v>17901616</v>
      </c>
      <c r="F89" s="17">
        <v>19041679</v>
      </c>
      <c r="G89" s="18">
        <v>343</v>
      </c>
      <c r="H89" s="18">
        <v>357</v>
      </c>
      <c r="I89" s="22"/>
    </row>
    <row r="90" spans="1:9" ht="25.5" x14ac:dyDescent="0.2">
      <c r="A90" s="25">
        <v>2020</v>
      </c>
      <c r="B90" s="16" t="s">
        <v>72</v>
      </c>
      <c r="C90" s="16" t="s">
        <v>77</v>
      </c>
      <c r="D90" s="16" t="s">
        <v>9</v>
      </c>
      <c r="E90" s="17">
        <v>17975850</v>
      </c>
      <c r="F90" s="17">
        <v>18311445</v>
      </c>
      <c r="G90" s="18">
        <v>540</v>
      </c>
      <c r="H90" s="18">
        <v>791</v>
      </c>
      <c r="I90" s="16" t="s">
        <v>20</v>
      </c>
    </row>
    <row r="91" spans="1:9" x14ac:dyDescent="0.2">
      <c r="A91" s="25">
        <v>2020</v>
      </c>
      <c r="B91" s="25" t="s">
        <v>151</v>
      </c>
      <c r="C91" s="25" t="s">
        <v>298</v>
      </c>
      <c r="D91" s="25" t="s">
        <v>103</v>
      </c>
      <c r="E91" s="26">
        <v>18400780</v>
      </c>
      <c r="F91" s="26">
        <v>19311522</v>
      </c>
      <c r="G91" s="27">
        <v>286</v>
      </c>
      <c r="H91" s="27">
        <v>376</v>
      </c>
      <c r="I91" s="23"/>
    </row>
    <row r="92" spans="1:9" x14ac:dyDescent="0.2">
      <c r="A92" s="25">
        <v>2020</v>
      </c>
      <c r="B92" s="16" t="s">
        <v>64</v>
      </c>
      <c r="C92" s="16" t="s">
        <v>67</v>
      </c>
      <c r="D92" s="16" t="s">
        <v>9</v>
      </c>
      <c r="E92" s="17">
        <v>18682000</v>
      </c>
      <c r="F92" s="17">
        <v>6941108</v>
      </c>
      <c r="G92" s="18">
        <v>615</v>
      </c>
      <c r="H92" s="18">
        <v>689</v>
      </c>
      <c r="I92" s="16" t="s">
        <v>66</v>
      </c>
    </row>
    <row r="93" spans="1:9" x14ac:dyDescent="0.2">
      <c r="A93" s="25">
        <v>2020</v>
      </c>
      <c r="B93" s="16" t="s">
        <v>84</v>
      </c>
      <c r="C93" s="16" t="s">
        <v>87</v>
      </c>
      <c r="D93" s="16" t="s">
        <v>9</v>
      </c>
      <c r="E93" s="17">
        <v>19994000</v>
      </c>
      <c r="F93" s="17">
        <v>20032321</v>
      </c>
      <c r="G93" s="18">
        <v>615</v>
      </c>
      <c r="H93" s="18">
        <v>980</v>
      </c>
      <c r="I93" s="16" t="s">
        <v>66</v>
      </c>
    </row>
    <row r="94" spans="1:9" x14ac:dyDescent="0.2">
      <c r="A94" s="25">
        <v>2020</v>
      </c>
      <c r="B94" s="25" t="s">
        <v>415</v>
      </c>
      <c r="C94" s="25" t="s">
        <v>416</v>
      </c>
      <c r="D94" s="25" t="s">
        <v>417</v>
      </c>
      <c r="E94" s="26">
        <v>20008990</v>
      </c>
      <c r="F94" s="26">
        <v>20186612</v>
      </c>
      <c r="G94" s="27">
        <v>378</v>
      </c>
      <c r="H94" s="27">
        <v>366</v>
      </c>
      <c r="I94" s="23"/>
    </row>
    <row r="95" spans="1:9" x14ac:dyDescent="0.2">
      <c r="A95" s="25">
        <v>2020</v>
      </c>
      <c r="B95" s="16" t="s">
        <v>72</v>
      </c>
      <c r="C95" s="16" t="s">
        <v>73</v>
      </c>
      <c r="D95" s="16" t="s">
        <v>9</v>
      </c>
      <c r="E95" s="17">
        <v>20398000</v>
      </c>
      <c r="F95" s="17">
        <v>21360506</v>
      </c>
      <c r="G95" s="18">
        <v>460</v>
      </c>
      <c r="H95" s="18">
        <v>658</v>
      </c>
      <c r="I95" s="16" t="s">
        <v>20</v>
      </c>
    </row>
    <row r="96" spans="1:9" x14ac:dyDescent="0.2">
      <c r="A96" s="25">
        <v>2019</v>
      </c>
      <c r="B96" s="16" t="s">
        <v>84</v>
      </c>
      <c r="C96" s="16" t="s">
        <v>86</v>
      </c>
      <c r="D96" s="16" t="s">
        <v>9</v>
      </c>
      <c r="E96" s="17">
        <v>20790000</v>
      </c>
      <c r="F96" s="17">
        <v>20957526</v>
      </c>
      <c r="G96" s="18">
        <v>791</v>
      </c>
      <c r="H96" s="18">
        <v>1156</v>
      </c>
      <c r="I96" s="16" t="s">
        <v>66</v>
      </c>
    </row>
    <row r="97" spans="1:9" x14ac:dyDescent="0.2">
      <c r="A97" s="25">
        <v>2019</v>
      </c>
      <c r="B97" s="16" t="s">
        <v>42</v>
      </c>
      <c r="C97" s="16" t="s">
        <v>45</v>
      </c>
      <c r="D97" s="20" t="s">
        <v>193</v>
      </c>
      <c r="E97" s="17">
        <v>21593000</v>
      </c>
      <c r="F97" s="17">
        <v>22531879</v>
      </c>
      <c r="G97" s="18">
        <v>503</v>
      </c>
      <c r="H97" s="18">
        <v>595</v>
      </c>
      <c r="I97" s="19"/>
    </row>
    <row r="98" spans="1:9" x14ac:dyDescent="0.2">
      <c r="A98" s="25">
        <v>2019</v>
      </c>
      <c r="B98" s="25" t="s">
        <v>404</v>
      </c>
      <c r="C98" s="25" t="s">
        <v>410</v>
      </c>
      <c r="D98" s="25" t="s">
        <v>335</v>
      </c>
      <c r="E98" s="26">
        <v>22632393</v>
      </c>
      <c r="F98" s="26">
        <v>27796552</v>
      </c>
      <c r="G98" s="27">
        <v>700</v>
      </c>
      <c r="H98" s="27">
        <v>777</v>
      </c>
      <c r="I98" s="23" t="s">
        <v>336</v>
      </c>
    </row>
    <row r="99" spans="1:9" x14ac:dyDescent="0.2">
      <c r="A99" s="25">
        <v>2019</v>
      </c>
      <c r="B99" s="25" t="s">
        <v>286</v>
      </c>
      <c r="C99" s="25" t="s">
        <v>287</v>
      </c>
      <c r="D99" s="25" t="s">
        <v>103</v>
      </c>
      <c r="E99" s="26">
        <v>22708530</v>
      </c>
      <c r="F99" s="26">
        <v>22706892</v>
      </c>
      <c r="G99" s="27">
        <v>602</v>
      </c>
      <c r="H99" s="27">
        <v>1080</v>
      </c>
      <c r="I99" s="23"/>
    </row>
    <row r="100" spans="1:9" ht="25.5" x14ac:dyDescent="0.2">
      <c r="A100" s="25">
        <v>2019</v>
      </c>
      <c r="B100" s="25" t="s">
        <v>327</v>
      </c>
      <c r="C100" s="25" t="s">
        <v>329</v>
      </c>
      <c r="D100" s="29" t="s">
        <v>193</v>
      </c>
      <c r="E100" s="26">
        <v>23848500</v>
      </c>
      <c r="F100" s="26">
        <v>23848500</v>
      </c>
      <c r="G100" s="27">
        <v>730</v>
      </c>
      <c r="H100" s="27">
        <v>730</v>
      </c>
      <c r="I100" s="23" t="s">
        <v>330</v>
      </c>
    </row>
    <row r="101" spans="1:9" ht="76.5" x14ac:dyDescent="0.2">
      <c r="A101" s="25">
        <v>2019</v>
      </c>
      <c r="B101" s="25" t="s">
        <v>266</v>
      </c>
      <c r="C101" s="25" t="s">
        <v>267</v>
      </c>
      <c r="D101" s="25" t="s">
        <v>103</v>
      </c>
      <c r="E101" s="26">
        <v>23975800</v>
      </c>
      <c r="F101" s="26">
        <v>24489225</v>
      </c>
      <c r="G101" s="27">
        <v>532</v>
      </c>
      <c r="H101" s="27">
        <v>868</v>
      </c>
      <c r="I101" s="23" t="s">
        <v>268</v>
      </c>
    </row>
    <row r="102" spans="1:9" x14ac:dyDescent="0.2">
      <c r="A102" s="25">
        <v>2019</v>
      </c>
      <c r="B102" s="16" t="s">
        <v>33</v>
      </c>
      <c r="C102" s="16" t="s">
        <v>35</v>
      </c>
      <c r="D102" s="16" t="s">
        <v>9</v>
      </c>
      <c r="E102" s="17">
        <v>24178807</v>
      </c>
      <c r="F102" s="17">
        <v>24219539</v>
      </c>
      <c r="G102" s="18">
        <v>660</v>
      </c>
      <c r="H102" s="18">
        <v>660</v>
      </c>
      <c r="I102" s="22"/>
    </row>
    <row r="103" spans="1:9" x14ac:dyDescent="0.2">
      <c r="A103" s="25">
        <v>2019</v>
      </c>
      <c r="B103" s="16" t="s">
        <v>33</v>
      </c>
      <c r="C103" s="16" t="s">
        <v>36</v>
      </c>
      <c r="D103" s="16" t="s">
        <v>9</v>
      </c>
      <c r="E103" s="17">
        <v>24861832</v>
      </c>
      <c r="F103" s="17">
        <v>25140543</v>
      </c>
      <c r="G103" s="18">
        <v>477</v>
      </c>
      <c r="H103" s="18">
        <v>478</v>
      </c>
      <c r="I103" s="22"/>
    </row>
    <row r="104" spans="1:9" ht="25.5" x14ac:dyDescent="0.2">
      <c r="A104" s="25">
        <v>2019</v>
      </c>
      <c r="B104" s="25" t="s">
        <v>415</v>
      </c>
      <c r="C104" s="25" t="s">
        <v>421</v>
      </c>
      <c r="D104" s="25" t="s">
        <v>417</v>
      </c>
      <c r="E104" s="26">
        <v>25112184</v>
      </c>
      <c r="F104" s="26">
        <v>25826276</v>
      </c>
      <c r="G104" s="27">
        <v>542</v>
      </c>
      <c r="H104" s="27">
        <v>595</v>
      </c>
      <c r="I104" s="23" t="s">
        <v>422</v>
      </c>
    </row>
    <row r="105" spans="1:9" x14ac:dyDescent="0.2">
      <c r="A105" s="25">
        <v>2019</v>
      </c>
      <c r="B105" s="16" t="s">
        <v>47</v>
      </c>
      <c r="C105" s="16" t="s">
        <v>49</v>
      </c>
      <c r="D105" s="16" t="s">
        <v>9</v>
      </c>
      <c r="E105" s="17">
        <v>25351135</v>
      </c>
      <c r="F105" s="17">
        <v>27874216</v>
      </c>
      <c r="G105" s="18">
        <v>548</v>
      </c>
      <c r="H105" s="18">
        <v>711</v>
      </c>
      <c r="I105" s="16" t="s">
        <v>11</v>
      </c>
    </row>
    <row r="106" spans="1:9" ht="25.5" x14ac:dyDescent="0.2">
      <c r="A106" s="25">
        <v>2019</v>
      </c>
      <c r="B106" s="16" t="s">
        <v>25</v>
      </c>
      <c r="C106" s="16" t="s">
        <v>26</v>
      </c>
      <c r="D106" s="16" t="s">
        <v>9</v>
      </c>
      <c r="E106" s="17">
        <v>27000000</v>
      </c>
      <c r="F106" s="17">
        <v>26721706</v>
      </c>
      <c r="G106" s="18">
        <v>343</v>
      </c>
      <c r="H106" s="18">
        <v>724</v>
      </c>
      <c r="I106" s="16" t="s">
        <v>27</v>
      </c>
    </row>
    <row r="107" spans="1:9" x14ac:dyDescent="0.2">
      <c r="A107" s="25">
        <v>2019</v>
      </c>
      <c r="B107" s="16" t="s">
        <v>92</v>
      </c>
      <c r="C107" s="16" t="s">
        <v>93</v>
      </c>
      <c r="D107" s="16" t="s">
        <v>9</v>
      </c>
      <c r="E107" s="17">
        <v>28500000</v>
      </c>
      <c r="F107" s="17">
        <v>27227401</v>
      </c>
      <c r="G107" s="18">
        <v>731</v>
      </c>
      <c r="H107" s="18">
        <v>520</v>
      </c>
      <c r="I107" s="16" t="s">
        <v>94</v>
      </c>
    </row>
    <row r="108" spans="1:9" x14ac:dyDescent="0.2">
      <c r="A108" s="25">
        <v>2019</v>
      </c>
      <c r="B108" s="16" t="s">
        <v>100</v>
      </c>
      <c r="C108" s="16" t="s">
        <v>105</v>
      </c>
      <c r="D108" s="16" t="s">
        <v>57</v>
      </c>
      <c r="E108" s="17">
        <v>29953000</v>
      </c>
      <c r="F108" s="17">
        <v>31131582</v>
      </c>
      <c r="G108" s="18">
        <v>855</v>
      </c>
      <c r="H108" s="18">
        <v>881</v>
      </c>
      <c r="I108" s="16" t="s">
        <v>14</v>
      </c>
    </row>
    <row r="109" spans="1:9" x14ac:dyDescent="0.2">
      <c r="A109" s="25">
        <v>2019</v>
      </c>
      <c r="B109" s="16" t="s">
        <v>100</v>
      </c>
      <c r="C109" s="16" t="s">
        <v>102</v>
      </c>
      <c r="D109" s="16" t="s">
        <v>103</v>
      </c>
      <c r="E109" s="17">
        <v>33282000</v>
      </c>
      <c r="F109" s="17">
        <v>30454524</v>
      </c>
      <c r="G109" s="18">
        <v>1135</v>
      </c>
      <c r="H109" s="18">
        <v>1135</v>
      </c>
      <c r="I109" s="16" t="s">
        <v>14</v>
      </c>
    </row>
    <row r="110" spans="1:9" x14ac:dyDescent="0.2">
      <c r="A110" s="25">
        <v>2019</v>
      </c>
      <c r="B110" s="25" t="s">
        <v>415</v>
      </c>
      <c r="C110" s="25" t="s">
        <v>420</v>
      </c>
      <c r="D110" s="25" t="s">
        <v>417</v>
      </c>
      <c r="E110" s="26">
        <v>34676293</v>
      </c>
      <c r="F110" s="26">
        <v>35369303</v>
      </c>
      <c r="G110" s="27">
        <v>1039</v>
      </c>
      <c r="H110" s="27">
        <v>521</v>
      </c>
      <c r="I110" s="23"/>
    </row>
    <row r="111" spans="1:9" x14ac:dyDescent="0.2">
      <c r="A111" s="25">
        <v>2019</v>
      </c>
      <c r="B111" s="25" t="s">
        <v>488</v>
      </c>
      <c r="C111" s="25" t="s">
        <v>489</v>
      </c>
      <c r="D111" s="25" t="s">
        <v>479</v>
      </c>
      <c r="E111" s="26">
        <v>35884233</v>
      </c>
      <c r="F111" s="26">
        <v>35135750</v>
      </c>
      <c r="G111" s="27">
        <v>620</v>
      </c>
      <c r="H111" s="27">
        <v>620</v>
      </c>
      <c r="I111" s="23"/>
    </row>
    <row r="112" spans="1:9" ht="25.5" x14ac:dyDescent="0.2">
      <c r="A112" s="25">
        <v>2019</v>
      </c>
      <c r="B112" s="25" t="s">
        <v>42</v>
      </c>
      <c r="C112" s="25" t="s">
        <v>232</v>
      </c>
      <c r="D112" s="28" t="s">
        <v>196</v>
      </c>
      <c r="E112" s="26">
        <v>38811692</v>
      </c>
      <c r="F112" s="26">
        <v>39348167</v>
      </c>
      <c r="G112" s="27">
        <v>412</v>
      </c>
      <c r="H112" s="27">
        <v>576</v>
      </c>
      <c r="I112" s="23" t="s">
        <v>233</v>
      </c>
    </row>
    <row r="113" spans="1:9" x14ac:dyDescent="0.2">
      <c r="A113" s="25">
        <v>2019</v>
      </c>
      <c r="B113" s="16" t="s">
        <v>33</v>
      </c>
      <c r="C113" s="16" t="s">
        <v>34</v>
      </c>
      <c r="D113" s="16" t="s">
        <v>9</v>
      </c>
      <c r="E113" s="17">
        <v>41283593</v>
      </c>
      <c r="F113" s="17">
        <v>41283593</v>
      </c>
      <c r="G113" s="18">
        <v>857</v>
      </c>
      <c r="H113" s="18">
        <v>857</v>
      </c>
      <c r="I113" s="22"/>
    </row>
    <row r="114" spans="1:9" ht="25.5" x14ac:dyDescent="0.2">
      <c r="A114" s="25">
        <v>2019</v>
      </c>
      <c r="B114" s="16" t="s">
        <v>46</v>
      </c>
      <c r="C114" s="16" t="s">
        <v>184</v>
      </c>
      <c r="D114" s="16" t="s">
        <v>9</v>
      </c>
      <c r="E114" s="17">
        <v>43130335</v>
      </c>
      <c r="F114" s="17">
        <v>44041818</v>
      </c>
      <c r="G114" s="18">
        <v>639</v>
      </c>
      <c r="H114" s="18">
        <v>640</v>
      </c>
      <c r="I114" s="16" t="s">
        <v>183</v>
      </c>
    </row>
    <row r="115" spans="1:9" ht="25.5" x14ac:dyDescent="0.2">
      <c r="A115" s="25">
        <v>2019</v>
      </c>
      <c r="B115" s="25" t="s">
        <v>415</v>
      </c>
      <c r="C115" s="25" t="s">
        <v>418</v>
      </c>
      <c r="D115" s="25" t="s">
        <v>417</v>
      </c>
      <c r="E115" s="26">
        <v>47850000</v>
      </c>
      <c r="F115" s="26">
        <v>49503462</v>
      </c>
      <c r="G115" s="27">
        <v>414</v>
      </c>
      <c r="H115" s="27">
        <v>504</v>
      </c>
      <c r="I115" s="23" t="s">
        <v>419</v>
      </c>
    </row>
    <row r="116" spans="1:9" x14ac:dyDescent="0.2">
      <c r="A116" s="25">
        <v>2019</v>
      </c>
      <c r="B116" s="25" t="s">
        <v>357</v>
      </c>
      <c r="C116" s="25" t="s">
        <v>367</v>
      </c>
      <c r="D116" s="25" t="s">
        <v>335</v>
      </c>
      <c r="E116" s="26">
        <v>51639920</v>
      </c>
      <c r="F116" s="26">
        <v>49512692</v>
      </c>
      <c r="G116" s="27">
        <v>700</v>
      </c>
      <c r="H116" s="27">
        <v>850</v>
      </c>
      <c r="I116" s="23" t="s">
        <v>359</v>
      </c>
    </row>
    <row r="117" spans="1:9" x14ac:dyDescent="0.2">
      <c r="A117" s="25">
        <v>2019</v>
      </c>
      <c r="B117" s="25" t="s">
        <v>435</v>
      </c>
      <c r="C117" s="25" t="s">
        <v>436</v>
      </c>
      <c r="D117" s="25" t="s">
        <v>417</v>
      </c>
      <c r="E117" s="26">
        <v>53653240</v>
      </c>
      <c r="F117" s="26">
        <v>5960724</v>
      </c>
      <c r="G117" s="27">
        <v>445</v>
      </c>
      <c r="H117" s="27">
        <v>445</v>
      </c>
      <c r="I117" s="23" t="s">
        <v>437</v>
      </c>
    </row>
    <row r="118" spans="1:9" x14ac:dyDescent="0.2">
      <c r="A118" s="25">
        <v>2019</v>
      </c>
      <c r="B118" s="16" t="s">
        <v>140</v>
      </c>
      <c r="C118" s="16" t="s">
        <v>141</v>
      </c>
      <c r="D118" s="16" t="s">
        <v>9</v>
      </c>
      <c r="E118" s="17">
        <v>54104420</v>
      </c>
      <c r="F118" s="17">
        <v>52542298</v>
      </c>
      <c r="G118" s="18">
        <v>867</v>
      </c>
      <c r="H118" s="18">
        <v>929</v>
      </c>
      <c r="I118" s="16" t="s">
        <v>14</v>
      </c>
    </row>
    <row r="119" spans="1:9" x14ac:dyDescent="0.2">
      <c r="A119" s="25">
        <v>2019</v>
      </c>
      <c r="B119" s="25" t="s">
        <v>47</v>
      </c>
      <c r="C119" s="25" t="s">
        <v>246</v>
      </c>
      <c r="D119" s="29" t="s">
        <v>193</v>
      </c>
      <c r="E119" s="26">
        <v>65804076</v>
      </c>
      <c r="F119" s="26">
        <v>65365758</v>
      </c>
      <c r="G119" s="27">
        <v>863</v>
      </c>
      <c r="H119" s="27">
        <v>820</v>
      </c>
      <c r="I119" s="23"/>
    </row>
    <row r="120" spans="1:9" x14ac:dyDescent="0.2">
      <c r="A120" s="25">
        <v>2019</v>
      </c>
      <c r="B120" s="20" t="s">
        <v>190</v>
      </c>
      <c r="C120" s="16" t="s">
        <v>192</v>
      </c>
      <c r="D120" s="16" t="s">
        <v>103</v>
      </c>
      <c r="E120" s="17">
        <v>70822168</v>
      </c>
      <c r="F120" s="17">
        <v>72641206</v>
      </c>
      <c r="G120" s="18">
        <v>1106</v>
      </c>
      <c r="H120" s="18">
        <v>1078</v>
      </c>
      <c r="I120" s="24"/>
    </row>
    <row r="121" spans="1:9" x14ac:dyDescent="0.2">
      <c r="A121" s="25">
        <v>2019</v>
      </c>
      <c r="B121" s="16" t="s">
        <v>129</v>
      </c>
      <c r="C121" s="16" t="s">
        <v>130</v>
      </c>
      <c r="D121" s="16" t="s">
        <v>9</v>
      </c>
      <c r="E121" s="17">
        <v>110399300</v>
      </c>
      <c r="F121" s="17">
        <v>114043778</v>
      </c>
      <c r="G121" s="18">
        <v>699</v>
      </c>
      <c r="H121" s="18">
        <v>973</v>
      </c>
      <c r="I121" s="16" t="s">
        <v>14</v>
      </c>
    </row>
    <row r="122" spans="1:9" x14ac:dyDescent="0.2">
      <c r="A122" s="25">
        <v>2019</v>
      </c>
      <c r="B122" s="16" t="s">
        <v>187</v>
      </c>
      <c r="C122" s="20" t="s">
        <v>188</v>
      </c>
      <c r="D122" s="16" t="s">
        <v>103</v>
      </c>
      <c r="E122" s="17">
        <v>113900000</v>
      </c>
      <c r="F122" s="17">
        <v>115675841</v>
      </c>
      <c r="G122" s="18">
        <v>938</v>
      </c>
      <c r="H122" s="18">
        <v>907</v>
      </c>
      <c r="I122" s="24"/>
    </row>
    <row r="123" spans="1:9" x14ac:dyDescent="0.2">
      <c r="A123" s="25"/>
      <c r="B123" s="41"/>
      <c r="C123" s="16"/>
      <c r="D123" s="16" t="s">
        <v>194</v>
      </c>
      <c r="E123" s="42">
        <f>SUM(E1:E122)</f>
        <v>2037550613</v>
      </c>
      <c r="F123" s="42">
        <f>SUM(F1:F122)</f>
        <v>1939837580</v>
      </c>
      <c r="G123" s="43"/>
      <c r="H123" s="43"/>
      <c r="I123" s="16"/>
    </row>
    <row r="124" spans="1:9" x14ac:dyDescent="0.2">
      <c r="A124" s="1"/>
      <c r="B124" s="1"/>
      <c r="C124" s="4"/>
      <c r="D124" s="4"/>
      <c r="E124" s="9"/>
      <c r="F124" s="9"/>
      <c r="G124" s="11"/>
      <c r="H124" s="11"/>
      <c r="I124" s="4"/>
    </row>
    <row r="125" spans="1:9" x14ac:dyDescent="0.2">
      <c r="A125" s="1"/>
      <c r="B125" s="1"/>
      <c r="C125" s="4"/>
      <c r="D125" s="4"/>
      <c r="E125" s="9"/>
      <c r="F125" s="9"/>
      <c r="G125" s="11"/>
      <c r="H125" s="11"/>
      <c r="I125" s="4"/>
    </row>
    <row r="126" spans="1:9" ht="25.5" x14ac:dyDescent="0.2">
      <c r="A126" s="5"/>
      <c r="B126" s="5" t="s">
        <v>181</v>
      </c>
      <c r="C126" s="2"/>
      <c r="D126" s="22"/>
      <c r="E126" s="33" t="s">
        <v>199</v>
      </c>
      <c r="F126" s="33" t="s">
        <v>200</v>
      </c>
      <c r="G126" s="34" t="s">
        <v>201</v>
      </c>
      <c r="H126" s="34" t="s">
        <v>202</v>
      </c>
      <c r="I126" s="23" t="s">
        <v>203</v>
      </c>
    </row>
    <row r="127" spans="1:9" x14ac:dyDescent="0.2">
      <c r="D127" s="23" t="s">
        <v>0</v>
      </c>
      <c r="E127" s="26">
        <f>SUMIF(method,D127,budget)</f>
        <v>1198655086</v>
      </c>
      <c r="F127" s="26">
        <f>SUMIF(method,D127,actual)</f>
        <v>1150085325</v>
      </c>
      <c r="G127" s="27">
        <f>F127-E127</f>
        <v>-48569761</v>
      </c>
      <c r="H127" s="38">
        <f>E127/E131</f>
        <v>0.58828236135697898</v>
      </c>
      <c r="I127" s="35">
        <f>G127/E134</f>
        <v>-578211.44047619053</v>
      </c>
    </row>
    <row r="128" spans="1:9" x14ac:dyDescent="0.2">
      <c r="D128" s="23" t="s">
        <v>195</v>
      </c>
      <c r="E128" s="26">
        <f>SUMIF(method,D128,budget)</f>
        <v>63251000</v>
      </c>
      <c r="F128" s="26">
        <f>SUMIF(method,D128,actual)</f>
        <v>60127165</v>
      </c>
      <c r="G128" s="27">
        <f>F128-E128</f>
        <v>-3123835</v>
      </c>
      <c r="H128" s="38">
        <f>E128/E131</f>
        <v>3.1042664460183399E-2</v>
      </c>
      <c r="I128" s="35">
        <f>G128/E135</f>
        <v>-624767</v>
      </c>
    </row>
    <row r="129" spans="1:12" x14ac:dyDescent="0.2">
      <c r="D129" s="23" t="s">
        <v>196</v>
      </c>
      <c r="E129" s="26">
        <f>SUMIF(method,D129,budget)</f>
        <v>578691463</v>
      </c>
      <c r="F129" s="26">
        <f>SUMIF(method,D129,actual)</f>
        <v>535489710</v>
      </c>
      <c r="G129" s="27">
        <f>F129-E129</f>
        <v>-43201753</v>
      </c>
      <c r="H129" s="38">
        <f>E129/E131</f>
        <v>0.28401329483931698</v>
      </c>
      <c r="I129" s="35">
        <f>G129/E136</f>
        <v>-2273776.4736842103</v>
      </c>
    </row>
    <row r="130" spans="1:12" x14ac:dyDescent="0.2">
      <c r="D130" s="23" t="s">
        <v>193</v>
      </c>
      <c r="E130" s="26">
        <f>SUMIF(method,D130,budget)</f>
        <v>196953064</v>
      </c>
      <c r="F130" s="26">
        <f>SUMIF(method,D130,actual)</f>
        <v>194135380</v>
      </c>
      <c r="G130" s="27">
        <f>F130-E130</f>
        <v>-2817684</v>
      </c>
      <c r="H130" s="38">
        <f>E130/E131</f>
        <v>9.6661679343520684E-2</v>
      </c>
      <c r="I130" s="35">
        <f>G130/E137</f>
        <v>-216744.92307692306</v>
      </c>
    </row>
    <row r="131" spans="1:12" x14ac:dyDescent="0.2">
      <c r="D131" s="23" t="s">
        <v>194</v>
      </c>
      <c r="E131" s="26">
        <f>SUM(E127:E130)</f>
        <v>2037550613</v>
      </c>
      <c r="F131" s="26">
        <f>SUM(F127:F130)</f>
        <v>1939837580</v>
      </c>
      <c r="G131" s="27">
        <f>F131-E131</f>
        <v>-97713033</v>
      </c>
      <c r="H131" s="27"/>
      <c r="I131" s="23"/>
    </row>
    <row r="133" spans="1:12" ht="25.5" x14ac:dyDescent="0.2">
      <c r="D133" s="23"/>
      <c r="E133" s="26" t="s">
        <v>197</v>
      </c>
      <c r="F133" s="26" t="s">
        <v>198</v>
      </c>
      <c r="G133" s="36" t="s">
        <v>206</v>
      </c>
    </row>
    <row r="134" spans="1:12" x14ac:dyDescent="0.2">
      <c r="D134" s="23" t="s">
        <v>0</v>
      </c>
      <c r="E134" s="40">
        <f>COUNTIF(method,D134)</f>
        <v>84</v>
      </c>
      <c r="F134" s="39">
        <f>E134/E138</f>
        <v>0.69421487603305787</v>
      </c>
      <c r="G134" s="27">
        <f>E127/E134</f>
        <v>14269703.404761905</v>
      </c>
    </row>
    <row r="135" spans="1:12" x14ac:dyDescent="0.2">
      <c r="D135" s="23" t="s">
        <v>195</v>
      </c>
      <c r="E135" s="40">
        <f>COUNTIF(method,D135)</f>
        <v>5</v>
      </c>
      <c r="F135" s="39">
        <f>E135/E138</f>
        <v>4.1322314049586778E-2</v>
      </c>
      <c r="G135" s="27">
        <f>E128/E135</f>
        <v>12650200</v>
      </c>
    </row>
    <row r="136" spans="1:12" x14ac:dyDescent="0.2">
      <c r="D136" s="23" t="s">
        <v>196</v>
      </c>
      <c r="E136" s="40">
        <f>COUNTIF(method,D136)</f>
        <v>19</v>
      </c>
      <c r="F136" s="39">
        <f>E136/E138</f>
        <v>0.15702479338842976</v>
      </c>
      <c r="G136" s="27">
        <f>E129/E136</f>
        <v>30457445.421052631</v>
      </c>
    </row>
    <row r="137" spans="1:12" x14ac:dyDescent="0.2">
      <c r="D137" s="23" t="s">
        <v>193</v>
      </c>
      <c r="E137" s="40">
        <f>COUNTIF(method,D137)</f>
        <v>13</v>
      </c>
      <c r="F137" s="39">
        <f>E137/E138</f>
        <v>0.10743801652892562</v>
      </c>
      <c r="G137" s="27">
        <f>E130/E137</f>
        <v>15150235.692307692</v>
      </c>
    </row>
    <row r="138" spans="1:12" x14ac:dyDescent="0.2">
      <c r="D138" s="23" t="s">
        <v>194</v>
      </c>
      <c r="E138" s="40">
        <f>SUM(E134:E137)</f>
        <v>121</v>
      </c>
      <c r="F138" s="26"/>
      <c r="G138" s="27"/>
    </row>
    <row r="141" spans="1:12" x14ac:dyDescent="0.2">
      <c r="D141" s="22"/>
      <c r="E141" s="23" t="s">
        <v>204</v>
      </c>
      <c r="F141" s="23" t="s">
        <v>205</v>
      </c>
    </row>
    <row r="142" spans="1:12" s="10" customFormat="1" x14ac:dyDescent="0.2">
      <c r="A142" s="3"/>
      <c r="B142" s="3"/>
      <c r="C142" s="3"/>
      <c r="D142" s="23" t="s">
        <v>0</v>
      </c>
      <c r="E142" s="37">
        <f>SUMIF(method,D142,budget)</f>
        <v>1198655086</v>
      </c>
      <c r="F142" s="23"/>
      <c r="I142" s="3"/>
      <c r="J142" s="3"/>
      <c r="K142" s="3"/>
      <c r="L142" s="3"/>
    </row>
    <row r="143" spans="1:12" s="10" customFormat="1" x14ac:dyDescent="0.2">
      <c r="A143" s="3"/>
      <c r="B143" s="3"/>
      <c r="C143" s="3"/>
      <c r="D143" s="23" t="s">
        <v>195</v>
      </c>
      <c r="E143" s="23"/>
      <c r="F143" s="37">
        <f>SUMIF(method,D143,budget)</f>
        <v>63251000</v>
      </c>
      <c r="I143" s="3"/>
      <c r="J143" s="3"/>
      <c r="K143" s="3"/>
      <c r="L143" s="3"/>
    </row>
    <row r="144" spans="1:12" s="10" customFormat="1" x14ac:dyDescent="0.2">
      <c r="A144" s="3"/>
      <c r="B144" s="3"/>
      <c r="C144" s="3"/>
      <c r="D144" s="23" t="s">
        <v>196</v>
      </c>
      <c r="E144" s="23"/>
      <c r="F144" s="37">
        <f>SUMIF(method,D144,budget)</f>
        <v>578691463</v>
      </c>
      <c r="I144" s="3"/>
      <c r="J144" s="3"/>
      <c r="K144" s="3"/>
      <c r="L144" s="3"/>
    </row>
    <row r="145" spans="1:12" s="10" customFormat="1" x14ac:dyDescent="0.2">
      <c r="A145" s="3"/>
      <c r="B145" s="3"/>
      <c r="C145" s="3"/>
      <c r="D145" s="23" t="s">
        <v>193</v>
      </c>
      <c r="E145" s="23"/>
      <c r="F145" s="37">
        <f>SUMIF(method,D145,budget)</f>
        <v>196953064</v>
      </c>
      <c r="I145" s="3"/>
      <c r="J145" s="3"/>
      <c r="K145" s="3"/>
      <c r="L145" s="3"/>
    </row>
    <row r="146" spans="1:12" s="10" customFormat="1" x14ac:dyDescent="0.2">
      <c r="A146" s="3"/>
      <c r="B146" s="3"/>
      <c r="C146" s="3"/>
      <c r="D146" s="3"/>
      <c r="E146" s="7"/>
      <c r="F146" s="3"/>
      <c r="I146" s="3"/>
      <c r="J146" s="3"/>
      <c r="K146" s="3"/>
      <c r="L146" s="3"/>
    </row>
    <row r="147" spans="1:12" s="10" customFormat="1" x14ac:dyDescent="0.2">
      <c r="A147" s="3"/>
      <c r="B147" s="3"/>
      <c r="C147" s="3"/>
      <c r="D147" s="3"/>
      <c r="E147" s="3"/>
      <c r="F147" s="3"/>
      <c r="I147" s="3"/>
      <c r="J147" s="3"/>
      <c r="K147" s="3"/>
      <c r="L147" s="3"/>
    </row>
    <row r="148" spans="1:12" s="10" customFormat="1" x14ac:dyDescent="0.2">
      <c r="A148" s="3"/>
      <c r="B148" s="3"/>
      <c r="C148" s="3"/>
      <c r="D148" s="23"/>
      <c r="E148" s="23" t="s">
        <v>204</v>
      </c>
      <c r="F148" s="23" t="s">
        <v>205</v>
      </c>
      <c r="I148" s="3"/>
      <c r="J148" s="3"/>
      <c r="K148" s="3"/>
      <c r="L148" s="3"/>
    </row>
    <row r="149" spans="1:12" s="10" customFormat="1" x14ac:dyDescent="0.2">
      <c r="A149" s="3"/>
      <c r="B149" s="3"/>
      <c r="C149" s="3"/>
      <c r="D149" s="23" t="s">
        <v>0</v>
      </c>
      <c r="E149" s="23">
        <f>COUNTIF(method,D149)</f>
        <v>84</v>
      </c>
      <c r="F149" s="23"/>
      <c r="I149" s="3"/>
      <c r="J149" s="3"/>
      <c r="K149" s="3"/>
      <c r="L149" s="3"/>
    </row>
    <row r="150" spans="1:12" s="10" customFormat="1" x14ac:dyDescent="0.2">
      <c r="A150" s="3"/>
      <c r="B150" s="3"/>
      <c r="C150" s="3"/>
      <c r="D150" s="23" t="s">
        <v>195</v>
      </c>
      <c r="E150" s="23"/>
      <c r="F150" s="23">
        <f>COUNTIF(method,D150)</f>
        <v>5</v>
      </c>
      <c r="I150" s="3"/>
      <c r="J150" s="3"/>
      <c r="K150" s="3"/>
      <c r="L150" s="3"/>
    </row>
    <row r="151" spans="1:12" s="10" customFormat="1" x14ac:dyDescent="0.2">
      <c r="A151" s="3"/>
      <c r="B151" s="3"/>
      <c r="C151" s="3"/>
      <c r="D151" s="23" t="s">
        <v>196</v>
      </c>
      <c r="E151" s="23"/>
      <c r="F151" s="23">
        <f>COUNTIF(method,D151)</f>
        <v>19</v>
      </c>
      <c r="I151" s="3"/>
      <c r="J151" s="3"/>
      <c r="K151" s="3"/>
      <c r="L151" s="3"/>
    </row>
    <row r="152" spans="1:12" s="10" customFormat="1" x14ac:dyDescent="0.2">
      <c r="A152" s="3"/>
      <c r="B152" s="3"/>
      <c r="C152" s="3"/>
      <c r="D152" s="23" t="s">
        <v>193</v>
      </c>
      <c r="E152" s="23"/>
      <c r="F152" s="23">
        <f>COUNTIF(method,D152)</f>
        <v>13</v>
      </c>
      <c r="I152" s="3"/>
      <c r="J152" s="3"/>
      <c r="K152" s="3"/>
      <c r="L152" s="3"/>
    </row>
  </sheetData>
  <autoFilter ref="B1:J96" xr:uid="{00000000-0001-0000-0000-000000000000}">
    <sortState xmlns:xlrd2="http://schemas.microsoft.com/office/spreadsheetml/2017/richdata2" ref="B2:J125">
      <sortCondition ref="E1:E96"/>
    </sortState>
  </autoFilter>
  <pageMargins left="0.25" right="0.25" top="0.75" bottom="0.75" header="0.3" footer="0.3"/>
  <pageSetup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$2M or more</vt:lpstr>
      <vt:lpstr>$5M or more</vt:lpstr>
      <vt:lpstr>Chart1</vt:lpstr>
      <vt:lpstr>Chart2</vt:lpstr>
      <vt:lpstr>Chart3</vt:lpstr>
      <vt:lpstr>Chart4</vt:lpstr>
      <vt:lpstr>'$5M or more'!actual</vt:lpstr>
      <vt:lpstr>actual</vt:lpstr>
      <vt:lpstr>'$5M or more'!budget</vt:lpstr>
      <vt:lpstr>budget</vt:lpstr>
      <vt:lpstr>'$5M or more'!method</vt:lpstr>
      <vt:lpstr>method</vt:lpstr>
      <vt:lpstr>'$2M or more'!Print_Titles</vt:lpstr>
      <vt:lpstr>'$5M or more'!Print_Titles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Completed Capital Projects Report For Fiscal Year 2022 – December 1, 2022</dc:title>
  <dc:creator>lov18320</dc:creator>
  <cp:lastModifiedBy>VITA Program</cp:lastModifiedBy>
  <cp:lastPrinted>2023-01-30T22:04:28Z</cp:lastPrinted>
  <dcterms:created xsi:type="dcterms:W3CDTF">2023-01-26T22:34:46Z</dcterms:created>
  <dcterms:modified xsi:type="dcterms:W3CDTF">2023-07-19T21:21:02Z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2022-11-02T00:00:00Z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2023-01-26T00:00:00Z</vt:filetime>
  </property>
  <property fmtid="{D5CDD505-2E9C-101B-9397-08002B2CF9AE}" pid="5" name="Producer">
    <vt:lpwstr>Acrobat Distiller 17.0 (Windows)</vt:lpwstr>
  </property>
</Properties>
</file>